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44" activeTab="0"/>
  </bookViews>
  <sheets>
    <sheet name="TABULKA-4.liga" sheetId="1" r:id="rId1"/>
    <sheet name="rozpis_4.liga_Z" sheetId="2" r:id="rId2"/>
    <sheet name="5.k.SlaM_ChluM1" sheetId="3" r:id="rId3"/>
    <sheet name="5.k.BHM_ChluM1" sheetId="4" r:id="rId4"/>
    <sheet name="5.k.BHM_JuM" sheetId="5" r:id="rId5"/>
    <sheet name="5.k.SlaM_ChluM2" sheetId="6" r:id="rId6"/>
    <sheet name="4.k.ChluM2_JuM" sheetId="7" r:id="rId7"/>
    <sheet name="4.k.SlaM_BHM" sheetId="8" r:id="rId8"/>
    <sheet name="4.k.ChluM1_JuM" sheetId="9" r:id="rId9"/>
    <sheet name="4.k.ChluM2_BHM" sheetId="10" r:id="rId10"/>
    <sheet name="3.k.ChluM2_ChluM1" sheetId="11" r:id="rId11"/>
    <sheet name="3.k.SlaM_JuM" sheetId="12" r:id="rId12"/>
    <sheet name="3.k.ChluM1_BHM" sheetId="13" r:id="rId13"/>
    <sheet name="3.k.ChluM2_Sla" sheetId="14" r:id="rId14"/>
    <sheet name="2.k.BHM_SlaM" sheetId="15" r:id="rId15"/>
    <sheet name="2.k.ChluM1_SlaM" sheetId="16" r:id="rId16"/>
    <sheet name="2.k.JuM_ChluM1" sheetId="17" r:id="rId17"/>
    <sheet name="2.k.JuM_ChluM2" sheetId="18" r:id="rId18"/>
    <sheet name="1.k.ChluM1_ChluM2" sheetId="19" r:id="rId19"/>
    <sheet name="1.k.JuM_SlaM" sheetId="20" r:id="rId20"/>
    <sheet name="1.k.BHM_ChluM2" sheetId="21" r:id="rId21"/>
    <sheet name="1.k.JuM_BHM" sheetId="22" r:id="rId22"/>
  </sheets>
  <externalReferences>
    <externalReference r:id="rId25"/>
  </externalReferences>
  <definedNames>
    <definedName name="_xlnm.Print_Area" localSheetId="20">'1.k.BHM_ChluM2'!$B$2:$T$22</definedName>
    <definedName name="_xlnm.Print_Area" localSheetId="18">'1.k.ChluM1_ChluM2'!$B$2:$T$22</definedName>
    <definedName name="_xlnm.Print_Area" localSheetId="21">'1.k.JuM_BHM'!$B$2:$T$22</definedName>
    <definedName name="_xlnm.Print_Area" localSheetId="19">'1.k.JuM_SlaM'!$B$2:$T$22</definedName>
    <definedName name="_xlnm.Print_Area" localSheetId="14">'2.k.BHM_SlaM'!$B$2:$T$22</definedName>
    <definedName name="_xlnm.Print_Area" localSheetId="15">'2.k.ChluM1_SlaM'!$B$2:$T$22</definedName>
    <definedName name="_xlnm.Print_Area" localSheetId="16">'2.k.JuM_ChluM1'!$B$2:$T$22</definedName>
    <definedName name="_xlnm.Print_Area" localSheetId="17">'2.k.JuM_ChluM2'!$B$2:$T$22</definedName>
    <definedName name="_xlnm.Print_Area" localSheetId="12">'3.k.ChluM1_BHM'!$B$2:$T$22</definedName>
    <definedName name="_xlnm.Print_Area" localSheetId="10">'3.k.ChluM2_ChluM1'!$B$2:$T$22</definedName>
    <definedName name="_xlnm.Print_Area" localSheetId="11">'3.k.SlaM_JuM'!$B$2:$T$22</definedName>
    <definedName name="_xlnm.Print_Area" localSheetId="8">'4.k.ChluM1_JuM'!$B$2:$T$22</definedName>
    <definedName name="_xlnm.Print_Area" localSheetId="9">'4.k.ChluM2_BHM'!$B$2:$T$22</definedName>
    <definedName name="_xlnm.Print_Area" localSheetId="6">'4.k.ChluM2_JuM'!$B$2:$T$22</definedName>
    <definedName name="_xlnm.Print_Area" localSheetId="7">'4.k.SlaM_BHM'!$B$2:$T$22</definedName>
    <definedName name="_xlnm.Print_Area" localSheetId="3">'5.k.BHM_ChluM1'!$B$2:$T$22</definedName>
    <definedName name="_xlnm.Print_Area" localSheetId="4">'5.k.BHM_JuM'!$B$2:$T$22</definedName>
    <definedName name="_xlnm.Print_Area" localSheetId="2">'5.k.SlaM_ChluM1'!$B$2:$T$22</definedName>
    <definedName name="_xlnm.Print_Area" localSheetId="5">'5.k.SlaM_ChluM2'!$B$2:$T$22</definedName>
  </definedNames>
  <calcPr fullCalcOnLoad="1"/>
</workbook>
</file>

<file path=xl/sharedStrings.xml><?xml version="1.0" encoding="utf-8"?>
<sst xmlns="http://schemas.openxmlformats.org/spreadsheetml/2006/main" count="1363" uniqueCount="231">
  <si>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</si>
  <si>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</si>
  <si>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</si>
  <si>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</si>
  <si>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</si>
  <si>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</si>
  <si>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</si>
  <si>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</si>
  <si>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</si>
  <si>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</si>
  <si>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</si>
  <si>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</si>
  <si>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</si>
  <si>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</si>
  <si>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</si>
  <si>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</si>
  <si>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</si>
  <si>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</si>
  <si>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</si>
  <si>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</si>
  <si>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</si>
  <si>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</si>
  <si>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</si>
  <si>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</si>
  <si>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</si>
  <si>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</si>
  <si>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</si>
  <si>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</si>
  <si>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</si>
  <si>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</si>
  <si>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</si>
  <si>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</si>
  <si>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</si>
  <si>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</si>
  <si>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</si>
  <si>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</si>
  <si>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</si>
  <si>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</si>
  <si>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</si>
  <si>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</si>
  <si>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Sezona:</t>
  </si>
  <si>
    <t>Keramika Chlumčany M1</t>
  </si>
  <si>
    <t>Keramika Chlumčany M2</t>
  </si>
  <si>
    <t>dopolední utkání - začátek 9:00</t>
  </si>
  <si>
    <t>odpolední utkání - začátek 15:00</t>
  </si>
  <si>
    <t>-</t>
  </si>
  <si>
    <t>K. Chlumčany M2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</si>
  <si>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</si>
  <si>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</si>
  <si>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</si>
  <si>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</si>
  <si>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</si>
  <si>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</si>
  <si>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4 : 0</t>
  </si>
  <si>
    <t>K.Chlumčany M2</t>
  </si>
  <si>
    <t>SK Jupiter M</t>
  </si>
  <si>
    <t>K.Chlumčany M1</t>
  </si>
  <si>
    <t>TJ Slavoj Plzeň M</t>
  </si>
  <si>
    <t>TJ Bílá Hora M</t>
  </si>
  <si>
    <t>"volno"</t>
  </si>
  <si>
    <t>Martin Slepička</t>
  </si>
  <si>
    <t>Hron Richard</t>
  </si>
  <si>
    <t>Mühlfeitová Barbora</t>
  </si>
  <si>
    <t>Slepička Martin, Kratochvíl Radek</t>
  </si>
  <si>
    <t>1 : 3</t>
  </si>
  <si>
    <t>Uhlíř</t>
  </si>
  <si>
    <t>5.</t>
  </si>
  <si>
    <t>polední utkání - začátek 12:00</t>
  </si>
  <si>
    <t>*TJ ČZ Strakonice M</t>
  </si>
  <si>
    <t>Play OFF - 26.3.2022 - 4. liga Západ</t>
  </si>
  <si>
    <t>2021/2022</t>
  </si>
  <si>
    <t>22.10.2021</t>
  </si>
  <si>
    <t>Bílá Hora</t>
  </si>
  <si>
    <t>Mühlfeitová - Voráč</t>
  </si>
  <si>
    <t>Špačková - Majer</t>
  </si>
  <si>
    <t>Vávra</t>
  </si>
  <si>
    <t>Franc Štěpán</t>
  </si>
  <si>
    <t>Vávra Filip</t>
  </si>
  <si>
    <t>Špačková Libuše</t>
  </si>
  <si>
    <t>Voráč</t>
  </si>
  <si>
    <t>Voráč - Uhlíř</t>
  </si>
  <si>
    <t>Vávra - Majer</t>
  </si>
  <si>
    <t>Franc</t>
  </si>
  <si>
    <t>3 : 1</t>
  </si>
  <si>
    <t>16.10.2021</t>
  </si>
  <si>
    <t>25.ZŠ, Plzeň</t>
  </si>
  <si>
    <t>Knopp Tomáš, Kozlíková Jana</t>
  </si>
  <si>
    <t>Voráč Přemysl, Mühlfeitová Barbora</t>
  </si>
  <si>
    <t>Novák Jan</t>
  </si>
  <si>
    <t>Kozlíková Jana</t>
  </si>
  <si>
    <t>Novák Jan, Uhlíř Marek</t>
  </si>
  <si>
    <t>Kratochvíl Radek, Kozlíková Jana</t>
  </si>
  <si>
    <t>Havíř František, Havlová Halina</t>
  </si>
  <si>
    <t>Hlávka Pavel</t>
  </si>
  <si>
    <t>Havlová Halina</t>
  </si>
  <si>
    <t>Knopp Tomáš, Slepička Martin</t>
  </si>
  <si>
    <t>Havíř František, Slabý Otto</t>
  </si>
  <si>
    <r>
      <t xml:space="preserve">tabulka po </t>
    </r>
    <r>
      <rPr>
        <b/>
        <sz val="12"/>
        <rFont val="Arial"/>
        <family val="2"/>
      </rPr>
      <t>1. kole - 16.10.2021</t>
    </r>
  </si>
  <si>
    <t>4. kolo - 15.1.2022 - 4.liga Západ</t>
  </si>
  <si>
    <t>3. kolo - 28.11.2021 - 4.liga Západ (neděle)</t>
  </si>
  <si>
    <t>2. kolo - 31.10.2021 - 4.liga Západ (neděle)</t>
  </si>
  <si>
    <t>4. liga Západ - družstev dospělých - 2021 / 2022</t>
  </si>
  <si>
    <t>1. kolo - 16.10.2021 - 4.liga Západ</t>
  </si>
  <si>
    <t>(* TJ ČZ Strakonice M - odstoupení ze soutěže)</t>
  </si>
  <si>
    <t>5. kolo - 12.2.2022 - 4.liga Západ</t>
  </si>
  <si>
    <t>4. liga  Západ  družstev - dospělí - ZpčBaS</t>
  </si>
  <si>
    <t>29.10.2021</t>
  </si>
  <si>
    <t>ZŠ Chlumčany</t>
  </si>
  <si>
    <t>Dobrovolný</t>
  </si>
  <si>
    <t>M.Takáč, Z. Krausová</t>
  </si>
  <si>
    <t>R.Majer, A. Veitová</t>
  </si>
  <si>
    <t>Dobroolný</t>
  </si>
  <si>
    <t>R. Dušek</t>
  </si>
  <si>
    <t>F. Vávra</t>
  </si>
  <si>
    <t>V. Archmanová</t>
  </si>
  <si>
    <t>J.Nykoljuková</t>
  </si>
  <si>
    <t>M.Takáč, R.Dušek</t>
  </si>
  <si>
    <t>R.Majer, F. Vávra</t>
  </si>
  <si>
    <t>Jan Dobrovolný</t>
  </si>
  <si>
    <t>Soňa Königsmarková</t>
  </si>
  <si>
    <t>4. liga Západ - družstev dospělých - 2021/2022</t>
  </si>
  <si>
    <r>
      <t xml:space="preserve">tabulka po </t>
    </r>
    <r>
      <rPr>
        <b/>
        <sz val="12"/>
        <rFont val="Arial"/>
        <family val="2"/>
      </rPr>
      <t>2. kole - 31.10.2021</t>
    </r>
  </si>
  <si>
    <t>31.10.2021</t>
  </si>
  <si>
    <t>Hron Richard, Motlíková Iva</t>
  </si>
  <si>
    <t>Vaněček Jiří, Špačková Libuše</t>
  </si>
  <si>
    <t>Motlíková Iva</t>
  </si>
  <si>
    <t>Vaněček Jiří, Vávra Filip</t>
  </si>
  <si>
    <t>Za Chlumčany M2 nastoupil hráč Jiří Vaněček, který byl dopsán na soupisku</t>
  </si>
  <si>
    <t>Takáč Michal, Krausová Zlatka</t>
  </si>
  <si>
    <t>Dušek Richard</t>
  </si>
  <si>
    <t>Archmanová Veronika</t>
  </si>
  <si>
    <t>Takáč Michal, Dušek Richard</t>
  </si>
  <si>
    <t>5.11.2021</t>
  </si>
  <si>
    <t>Mühlfeitová – Voráč</t>
  </si>
  <si>
    <t>Havlová – Havíř</t>
  </si>
  <si>
    <t>Havíř</t>
  </si>
  <si>
    <t>Louda</t>
  </si>
  <si>
    <t xml:space="preserve">Mühlfeitová </t>
  </si>
  <si>
    <t xml:space="preserve">Havlová  </t>
  </si>
  <si>
    <t>Voráč – Uhlíř</t>
  </si>
  <si>
    <t>Louda – Slabý</t>
  </si>
  <si>
    <t>Plzeň, Bílá Hora</t>
  </si>
  <si>
    <t>2.11.2021</t>
  </si>
  <si>
    <t>Ten.hala Dobřany</t>
  </si>
  <si>
    <t>Havlová</t>
  </si>
  <si>
    <t>Slabý, Havíř</t>
  </si>
  <si>
    <t>Louda, Havlová</t>
  </si>
  <si>
    <t>2 : 2</t>
  </si>
  <si>
    <t>23.11.2021</t>
  </si>
  <si>
    <t>Michal Takáč</t>
  </si>
  <si>
    <t>R. Majer, L. Špačková</t>
  </si>
  <si>
    <t>O. Slabý, H. Havlová</t>
  </si>
  <si>
    <t>F. Havíř</t>
  </si>
  <si>
    <t>L. Špačková</t>
  </si>
  <si>
    <t>H. Havlová</t>
  </si>
  <si>
    <t>Majer</t>
  </si>
  <si>
    <t>R. Majer, F. Vávra</t>
  </si>
  <si>
    <t>F. Havíř, O. Slabý</t>
  </si>
  <si>
    <t>remíza</t>
  </si>
  <si>
    <t>K Chlumčany M2</t>
  </si>
  <si>
    <t>26.11.2021</t>
  </si>
  <si>
    <t>Dobřany</t>
  </si>
  <si>
    <t>Krausová, Takáč M.</t>
  </si>
  <si>
    <t>Uhlířová, Voráč</t>
  </si>
  <si>
    <t>Dušek R.</t>
  </si>
  <si>
    <t>Archmanová</t>
  </si>
  <si>
    <t>Uhlířová</t>
  </si>
  <si>
    <t>Takáč M., Dušek R.</t>
  </si>
  <si>
    <t>Franc, Uhlíř</t>
  </si>
  <si>
    <t>Dušek, Krausová</t>
  </si>
  <si>
    <t>Majer, Nykoljuková</t>
  </si>
  <si>
    <t>Takáč M.</t>
  </si>
  <si>
    <t>Veitová</t>
  </si>
  <si>
    <t>Majer, Vávra</t>
  </si>
  <si>
    <t>0 : 4</t>
  </si>
  <si>
    <r>
      <t xml:space="preserve">tabulka po </t>
    </r>
    <r>
      <rPr>
        <b/>
        <sz val="12"/>
        <rFont val="Arial"/>
        <family val="2"/>
      </rPr>
      <t>3. kole - 28.11.2021</t>
    </r>
  </si>
  <si>
    <t>2.12.2021</t>
  </si>
  <si>
    <t>Slavoj, Plzeň</t>
  </si>
  <si>
    <t>Slepička Martin</t>
  </si>
  <si>
    <t>Slabý, Havlová</t>
  </si>
  <si>
    <t>Knopp, Janošíková</t>
  </si>
  <si>
    <t>Hlávka</t>
  </si>
  <si>
    <t>Hron</t>
  </si>
  <si>
    <t>Kozlíková</t>
  </si>
  <si>
    <t>Louda, Fricek</t>
  </si>
  <si>
    <t>Slepička, Hron</t>
  </si>
  <si>
    <t>Za SK Jupiter "M" nastoupila nová hráčka Monika Janošíková</t>
  </si>
  <si>
    <t>Dušek R., Takáč M.</t>
  </si>
  <si>
    <t>11.1.2022</t>
  </si>
  <si>
    <t>Majer, Špačková</t>
  </si>
  <si>
    <t>Voráč, Mühlfeitová</t>
  </si>
  <si>
    <t>Špačková</t>
  </si>
  <si>
    <t>Mühlfeitová</t>
  </si>
  <si>
    <t>Takáč Michal</t>
  </si>
  <si>
    <t>14.1.2022</t>
  </si>
  <si>
    <t>Takáč, Krausová</t>
  </si>
  <si>
    <t>Kratochvíl, Janošíková</t>
  </si>
  <si>
    <t>Dušek</t>
  </si>
  <si>
    <t>Takáč, Dušek</t>
  </si>
  <si>
    <t>Kratochvíl, Slepička</t>
  </si>
  <si>
    <t>Slavoj Plzeň</t>
  </si>
  <si>
    <t>13.1. 2022</t>
  </si>
  <si>
    <t>Havlová, Brejcha</t>
  </si>
  <si>
    <t>Franc, Brožík</t>
  </si>
  <si>
    <t>Jiří Louda</t>
  </si>
  <si>
    <t>Hron, Janošíková</t>
  </si>
  <si>
    <t>Nykoljuková</t>
  </si>
  <si>
    <t>Slepička, Kratochvíl</t>
  </si>
  <si>
    <r>
      <t xml:space="preserve">tabulka po </t>
    </r>
    <r>
      <rPr>
        <b/>
        <sz val="12"/>
        <rFont val="Arial"/>
        <family val="2"/>
      </rPr>
      <t>4. kole - 15.1.2022</t>
    </r>
  </si>
  <si>
    <t>15.2.2022</t>
  </si>
  <si>
    <t>Louda Jiří</t>
  </si>
  <si>
    <t>Vávra, Majer</t>
  </si>
  <si>
    <t>8.2.2022</t>
  </si>
  <si>
    <t>Janošíková – Slepička</t>
  </si>
  <si>
    <t xml:space="preserve">Novák </t>
  </si>
  <si>
    <t>Slepička</t>
  </si>
  <si>
    <t>Franc – Brožík</t>
  </si>
  <si>
    <t>scr.</t>
  </si>
  <si>
    <t>Bílá Hora, Plzeň</t>
  </si>
  <si>
    <t>18.2.2022</t>
  </si>
  <si>
    <t>Uhlířová – Novák</t>
  </si>
  <si>
    <t>Krausová – Dušek</t>
  </si>
  <si>
    <t>Takáč</t>
  </si>
  <si>
    <t>Krausová</t>
  </si>
  <si>
    <t xml:space="preserve">Uhlířová  </t>
  </si>
  <si>
    <t>Voráč – Brožík</t>
  </si>
  <si>
    <t>Dušek – Takáč</t>
  </si>
  <si>
    <t>24.2. 2022</t>
  </si>
  <si>
    <t>Fricek, Havlová</t>
  </si>
  <si>
    <t>Havíř, Fricek</t>
  </si>
  <si>
    <t>konečná tabulka po základní části (5. kolo) - 12.2.2022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</si>
</sst>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9" fillId="2" borderId="23" xfId="64" applyFont="1" applyFill="1" applyBorder="1">
      <alignment vertical="center"/>
      <protection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6" fillId="0" borderId="26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7" xfId="65" applyFont="1" applyBorder="1">
      <alignment horizontal="center" vertical="center"/>
      <protection/>
    </xf>
    <xf numFmtId="0" fontId="14" fillId="0" borderId="28" xfId="65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0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4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5" fillId="0" borderId="40" xfId="49" applyFont="1" applyBorder="1" applyAlignment="1">
      <alignment horizontal="center" wrapText="1"/>
      <protection/>
    </xf>
    <xf numFmtId="0" fontId="25" fillId="12" borderId="25" xfId="49" applyFont="1" applyFill="1" applyBorder="1" applyAlignment="1">
      <alignment horizontal="center" wrapText="1"/>
      <protection/>
    </xf>
    <xf numFmtId="0" fontId="25" fillId="12" borderId="41" xfId="49" applyFont="1" applyFill="1" applyBorder="1" applyAlignment="1">
      <alignment horizontal="center" wrapText="1"/>
      <protection/>
    </xf>
    <xf numFmtId="0" fontId="25" fillId="0" borderId="25" xfId="49" applyFont="1" applyBorder="1" applyAlignment="1">
      <alignment horizontal="center" wrapText="1"/>
      <protection/>
    </xf>
    <xf numFmtId="0" fontId="25" fillId="0" borderId="42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6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27" fillId="0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27" fillId="0" borderId="53" xfId="49" applyFont="1" applyFill="1" applyBorder="1" applyAlignment="1">
      <alignment horizontal="center" vertical="center"/>
      <protection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7" xfId="49" applyFont="1" applyFill="1" applyBorder="1" applyAlignment="1" applyProtection="1">
      <alignment horizontal="center" vertical="center"/>
      <protection hidden="1"/>
    </xf>
    <xf numFmtId="0" fontId="27" fillId="0" borderId="51" xfId="49" applyFont="1" applyFill="1" applyBorder="1" applyAlignment="1" applyProtection="1">
      <alignment horizontal="center" vertical="center"/>
      <protection hidden="1"/>
    </xf>
    <xf numFmtId="0" fontId="27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7" fillId="0" borderId="53" xfId="49" applyFont="1" applyFill="1" applyBorder="1" applyAlignment="1" applyProtection="1">
      <alignment horizontal="center" vertical="center"/>
      <protection hidden="1"/>
    </xf>
    <xf numFmtId="0" fontId="27" fillId="0" borderId="60" xfId="49" applyFont="1" applyFill="1" applyBorder="1" applyAlignment="1" applyProtection="1">
      <alignment horizontal="center" vertical="center"/>
      <protection hidden="1"/>
    </xf>
    <xf numFmtId="0" fontId="16" fillId="12" borderId="61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7" fillId="0" borderId="0" xfId="54" applyFont="1">
      <alignment/>
      <protection/>
    </xf>
    <xf numFmtId="0" fontId="10" fillId="0" borderId="62" xfId="49" applyFill="1" applyBorder="1" applyAlignment="1">
      <alignment horizontal="center" vertical="center"/>
      <protection/>
    </xf>
    <xf numFmtId="0" fontId="27" fillId="0" borderId="63" xfId="49" applyFont="1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55" xfId="49" applyFont="1" applyFill="1" applyBorder="1" applyAlignment="1" applyProtection="1">
      <alignment horizontal="center" vertical="center"/>
      <protection hidden="1"/>
    </xf>
    <xf numFmtId="0" fontId="27" fillId="0" borderId="64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1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17" fillId="0" borderId="35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20" fillId="0" borderId="0" xfId="38" applyFont="1" applyAlignment="1">
      <alignment horizontal="centerContinuous" vertical="center"/>
      <protection/>
    </xf>
    <xf numFmtId="49" fontId="17" fillId="0" borderId="0" xfId="54" applyNumberFormat="1" applyFont="1" applyAlignment="1">
      <alignment horizontal="center"/>
      <protection/>
    </xf>
    <xf numFmtId="0" fontId="15" fillId="0" borderId="45" xfId="49" applyFont="1" applyBorder="1" applyAlignment="1">
      <alignment horizontal="center" vertical="center"/>
      <protection/>
    </xf>
    <xf numFmtId="0" fontId="15" fillId="0" borderId="62" xfId="49" applyFont="1" applyFill="1" applyBorder="1" applyAlignment="1">
      <alignment horizontal="center" vertical="center"/>
      <protection/>
    </xf>
    <xf numFmtId="0" fontId="68" fillId="0" borderId="0" xfId="54" applyFont="1" applyAlignment="1">
      <alignment horizontal="right"/>
      <protection/>
    </xf>
    <xf numFmtId="0" fontId="33" fillId="0" borderId="0" xfId="54" applyFont="1" applyAlignment="1">
      <alignment horizontal="center"/>
      <protection/>
    </xf>
    <xf numFmtId="0" fontId="68" fillId="0" borderId="0" xfId="54" applyFont="1" applyAlignment="1">
      <alignment horizontal="left"/>
      <protection/>
    </xf>
    <xf numFmtId="0" fontId="68" fillId="0" borderId="0" xfId="54" applyFont="1" applyAlignment="1">
      <alignment horizontal="center"/>
      <protection/>
    </xf>
    <xf numFmtId="0" fontId="69" fillId="0" borderId="0" xfId="54" applyFont="1" applyAlignment="1">
      <alignment/>
      <protection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6" fillId="0" borderId="90" xfId="63" applyFont="1" applyBorder="1" applyProtection="1">
      <alignment horizontal="center" vertical="center"/>
      <protection hidden="1"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0" fillId="0" borderId="93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4" xfId="0" applyFont="1" applyBorder="1" applyAlignment="1" applyProtection="1">
      <alignment/>
      <protection locked="0"/>
    </xf>
    <xf numFmtId="0" fontId="10" fillId="0" borderId="95" xfId="0" applyFont="1" applyBorder="1" applyAlignment="1" applyProtection="1">
      <alignment/>
      <protection locked="0"/>
    </xf>
    <xf numFmtId="0" fontId="15" fillId="0" borderId="62" xfId="49" applyFont="1" applyBorder="1" applyAlignment="1">
      <alignment horizontal="center" vertical="center"/>
      <protection/>
    </xf>
    <xf numFmtId="0" fontId="10" fillId="0" borderId="96" xfId="0" applyFont="1" applyBorder="1" applyAlignment="1" applyProtection="1">
      <alignment horizontal="left" vertical="center"/>
      <protection locked="0"/>
    </xf>
    <xf numFmtId="0" fontId="0" fillId="0" borderId="96" xfId="0" applyFont="1" applyBorder="1" applyAlignment="1" applyProtection="1">
      <alignment vertical="center"/>
      <protection locked="0"/>
    </xf>
    <xf numFmtId="0" fontId="17" fillId="0" borderId="62" xfId="38" applyFont="1" applyBorder="1">
      <alignment horizontal="center" vertical="center" wrapText="1"/>
      <protection/>
    </xf>
    <xf numFmtId="0" fontId="10" fillId="0" borderId="97" xfId="0" applyFont="1" applyBorder="1" applyAlignment="1" applyProtection="1">
      <alignment horizontal="left" vertical="center"/>
      <protection locked="0"/>
    </xf>
    <xf numFmtId="0" fontId="14" fillId="0" borderId="0" xfId="65" applyFont="1" applyProtection="1">
      <alignment horizontal="center" vertical="center"/>
      <protection locked="0"/>
    </xf>
    <xf numFmtId="0" fontId="14" fillId="0" borderId="98" xfId="65" applyFont="1" applyBorder="1" applyProtection="1">
      <alignment horizontal="center" vertical="center"/>
      <protection locked="0"/>
    </xf>
    <xf numFmtId="0" fontId="19" fillId="2" borderId="13" xfId="64" applyFont="1" applyFill="1" applyBorder="1">
      <alignment vertical="center"/>
      <protection/>
    </xf>
    <xf numFmtId="0" fontId="16" fillId="0" borderId="99" xfId="63" applyFont="1" applyBorder="1">
      <alignment horizontal="center" vertical="center"/>
      <protection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10" fillId="0" borderId="0" xfId="49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19" fillId="33" borderId="102" xfId="64" applyFont="1" applyFill="1" applyBorder="1">
      <alignment vertical="center"/>
      <protection/>
    </xf>
    <xf numFmtId="0" fontId="32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69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18" fillId="0" borderId="80" xfId="38" applyFont="1" applyBorder="1" applyAlignment="1">
      <alignment horizontal="center" vertical="center"/>
      <protection/>
    </xf>
    <xf numFmtId="0" fontId="13" fillId="33" borderId="93" xfId="0" applyFont="1" applyFill="1" applyBorder="1" applyAlignment="1" applyProtection="1">
      <alignment horizontal="left" vertical="center"/>
      <protection hidden="1"/>
    </xf>
    <xf numFmtId="0" fontId="16" fillId="0" borderId="103" xfId="0" applyFont="1" applyBorder="1" applyAlignment="1" applyProtection="1">
      <alignment horizontal="left" vertical="center"/>
      <protection locked="0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 applyProtection="1">
      <alignment horizontal="left" vertical="center"/>
      <protection locked="0"/>
    </xf>
    <xf numFmtId="0" fontId="22" fillId="0" borderId="105" xfId="67" applyFont="1" applyBorder="1" applyAlignment="1" applyProtection="1">
      <alignment horizontal="left" vertical="center"/>
      <protection locked="0"/>
    </xf>
    <xf numFmtId="0" fontId="17" fillId="0" borderId="106" xfId="38" applyFont="1" applyBorder="1" applyAlignment="1">
      <alignment horizontal="center" vertical="center"/>
      <protection/>
    </xf>
    <xf numFmtId="0" fontId="17" fillId="0" borderId="107" xfId="38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108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109" xfId="0" applyFont="1" applyBorder="1" applyAlignment="1">
      <alignment horizontal="left" vertical="center"/>
    </xf>
    <xf numFmtId="0" fontId="10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left" vertical="center"/>
    </xf>
    <xf numFmtId="0" fontId="16" fillId="0" borderId="112" xfId="67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>
      <alignment horizontal="center" vertical="center"/>
    </xf>
    <xf numFmtId="49" fontId="10" fillId="0" borderId="113" xfId="0" applyNumberFormat="1" applyFont="1" applyBorder="1" applyAlignment="1" applyProtection="1">
      <alignment horizontal="left" vertical="center"/>
      <protection locked="0"/>
    </xf>
    <xf numFmtId="0" fontId="13" fillId="2" borderId="114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115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2" fillId="0" borderId="55" xfId="67" applyFont="1" applyBorder="1" applyAlignment="1" applyProtection="1">
      <alignment horizontal="left" vertical="center"/>
      <protection locked="0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116" xfId="67" applyFont="1" applyBorder="1" applyAlignment="1" applyProtection="1">
      <alignment horizontal="left" vertical="center"/>
      <protection locked="0"/>
    </xf>
    <xf numFmtId="0" fontId="17" fillId="0" borderId="117" xfId="38" applyFont="1" applyBorder="1" applyAlignment="1">
      <alignment horizontal="center" vertical="center"/>
      <protection/>
    </xf>
    <xf numFmtId="0" fontId="17" fillId="0" borderId="118" xfId="38" applyFont="1" applyBorder="1" applyAlignment="1">
      <alignment horizontal="center" vertical="center"/>
      <protection/>
    </xf>
    <xf numFmtId="0" fontId="17" fillId="0" borderId="119" xfId="38" applyFont="1" applyBorder="1" applyAlignment="1">
      <alignment horizontal="center" vertical="center"/>
      <protection/>
    </xf>
    <xf numFmtId="0" fontId="17" fillId="0" borderId="120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4" applyFont="1" applyBorder="1" applyAlignment="1">
      <alignment horizontal="center" vertical="center"/>
      <protection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5" fillId="0" borderId="121" xfId="0" applyFont="1" applyBorder="1" applyAlignment="1">
      <alignment horizontal="left" vertical="center"/>
    </xf>
    <xf numFmtId="0" fontId="16" fillId="0" borderId="122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23" xfId="67" applyFont="1" applyBorder="1" applyAlignment="1" applyProtection="1">
      <alignment horizontal="left" vertical="center"/>
      <protection locked="0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49" fontId="10" fillId="0" borderId="122" xfId="0" applyNumberFormat="1" applyFont="1" applyBorder="1" applyAlignment="1" applyProtection="1">
      <alignment horizontal="left" vertical="center"/>
      <protection locked="0"/>
    </xf>
    <xf numFmtId="49" fontId="10" fillId="0" borderId="124" xfId="0" applyNumberFormat="1" applyFont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hidden="1"/>
    </xf>
    <xf numFmtId="0" fontId="16" fillId="0" borderId="125" xfId="67" applyFont="1" applyBorder="1" applyAlignment="1" applyProtection="1">
      <alignment horizontal="left" vertical="center"/>
      <protection locked="0"/>
    </xf>
    <xf numFmtId="0" fontId="16" fillId="0" borderId="20" xfId="67" applyFont="1" applyBorder="1" applyAlignment="1" applyProtection="1">
      <alignment horizontal="left" vertical="center"/>
      <protection locked="0"/>
    </xf>
    <xf numFmtId="0" fontId="16" fillId="0" borderId="12" xfId="67" applyFont="1" applyBorder="1" applyAlignment="1" applyProtection="1">
      <alignment horizontal="left" vertical="center"/>
      <protection locked="0"/>
    </xf>
    <xf numFmtId="14" fontId="10" fillId="0" borderId="47" xfId="0" applyNumberFormat="1" applyFont="1" applyBorder="1" applyAlignment="1" applyProtection="1">
      <alignment horizontal="left" vertical="center"/>
      <protection locked="0"/>
    </xf>
    <xf numFmtId="0" fontId="16" fillId="0" borderId="0" xfId="49" applyFont="1" applyAlignment="1">
      <alignment horizontal="center"/>
      <protection/>
    </xf>
    <xf numFmtId="0" fontId="16" fillId="0" borderId="0" xfId="49" applyFont="1" applyAlignment="1">
      <alignment/>
      <protection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BS\Downloads\TJ_Slavoj_Plze&#328;_-_TJ_Chlum&#269;any_M1_4.lig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4.125" style="52" customWidth="1"/>
    <col min="3" max="3" width="27.75390625" style="52" customWidth="1"/>
    <col min="4" max="4" width="8.625" style="52" customWidth="1"/>
    <col min="5" max="7" width="7.625" style="52" customWidth="1"/>
    <col min="8" max="13" width="8.75390625" style="52" customWidth="1"/>
    <col min="14" max="14" width="7.625" style="52" customWidth="1"/>
    <col min="15" max="15" width="3.75390625" style="52" customWidth="1"/>
    <col min="16" max="16384" width="9.125" style="52" customWidth="1"/>
  </cols>
  <sheetData>
    <row r="2" spans="2:14" ht="25.5" customHeight="1">
      <c r="B2" s="173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5" ht="18.75" customHeight="1">
      <c r="B3" s="229" t="s">
        <v>230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</row>
    <row r="4" spans="2:14" ht="12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23.25" customHeight="1" thickBot="1">
      <c r="B5" s="54"/>
      <c r="C5" s="55" t="s">
        <v>25</v>
      </c>
      <c r="D5" s="56" t="s">
        <v>26</v>
      </c>
      <c r="E5" s="57" t="s">
        <v>27</v>
      </c>
      <c r="F5" s="57" t="s">
        <v>28</v>
      </c>
      <c r="G5" s="58" t="s">
        <v>29</v>
      </c>
      <c r="H5" s="59" t="s">
        <v>30</v>
      </c>
      <c r="I5" s="60" t="s">
        <v>31</v>
      </c>
      <c r="J5" s="60" t="s">
        <v>32</v>
      </c>
      <c r="K5" s="60" t="s">
        <v>33</v>
      </c>
      <c r="L5" s="60" t="s">
        <v>34</v>
      </c>
      <c r="M5" s="61" t="s">
        <v>35</v>
      </c>
      <c r="N5" s="62" t="s">
        <v>36</v>
      </c>
    </row>
    <row r="6" spans="2:14" ht="23.25" customHeight="1">
      <c r="B6" s="63" t="s">
        <v>22</v>
      </c>
      <c r="C6" s="64" t="s">
        <v>41</v>
      </c>
      <c r="D6" s="65">
        <v>8</v>
      </c>
      <c r="E6" s="66">
        <v>5</v>
      </c>
      <c r="F6" s="67">
        <v>3</v>
      </c>
      <c r="G6" s="68">
        <v>0</v>
      </c>
      <c r="H6" s="69">
        <v>23</v>
      </c>
      <c r="I6" s="70">
        <v>9</v>
      </c>
      <c r="J6" s="78">
        <f>'1.k.ChluM1_ChluM2'!P13+'2.k.ChluM1_SlaM'!P13+'2.k.JuM_ChluM1'!Q13+'3.k.ChluM1_BHM'!P13+'3.k.ChluM2_ChluM1'!Q13+'4.k.ChluM1_JuM'!P13+'5.k.SlaM_ChluM1'!Q13+'5.k.BHM_ChluM1'!Q13</f>
        <v>50</v>
      </c>
      <c r="K6" s="79">
        <f>'1.k.ChluM1_ChluM2'!Q13+'2.k.ChluM1_SlaM'!Q13+'2.k.JuM_ChluM1'!P13+'3.k.ChluM1_BHM'!Q13+'3.k.ChluM2_ChluM1'!P13+'4.k.ChluM1_JuM'!Q13+'5.k.SlaM_ChluM1'!P13+'5.k.BHM_ChluM1'!P13</f>
        <v>25</v>
      </c>
      <c r="L6" s="78">
        <f>'1.k.ChluM1_ChluM2'!N13+'2.k.ChluM1_SlaM'!N13+'2.k.JuM_ChluM1'!O13+'3.k.ChluM1_BHM'!N13+'3.k.ChluM2_ChluM1'!O13+'4.k.ChluM1_JuM'!N13+'5.k.SlaM_ChluM1'!O13+'5.k.BHM_ChluM1'!O13</f>
        <v>1427</v>
      </c>
      <c r="M6" s="80">
        <f>'1.k.ChluM1_ChluM2'!O13+'2.k.ChluM1_SlaM'!O13+'2.k.JuM_ChluM1'!N13+'3.k.ChluM1_BHM'!O13+'3.k.ChluM2_ChluM1'!N13+'4.k.ChluM1_JuM'!O13+'5.k.SlaM_ChluM1'!N13+'5.k.BHM_ChluM1'!N13</f>
        <v>1229</v>
      </c>
      <c r="N6" s="81">
        <f>E6*3+F6*2+G6*1</f>
        <v>21</v>
      </c>
    </row>
    <row r="7" spans="2:14" ht="23.25" customHeight="1">
      <c r="B7" s="63" t="s">
        <v>37</v>
      </c>
      <c r="C7" s="64" t="s">
        <v>58</v>
      </c>
      <c r="D7" s="65">
        <v>8</v>
      </c>
      <c r="E7" s="66">
        <v>4</v>
      </c>
      <c r="F7" s="71">
        <v>4</v>
      </c>
      <c r="G7" s="68">
        <v>0</v>
      </c>
      <c r="H7" s="69">
        <v>21</v>
      </c>
      <c r="I7" s="72">
        <v>11</v>
      </c>
      <c r="J7" s="78">
        <f>'1.k.JuM_BHM'!Q13+'1.k.BHM_ChluM2'!P13+'2.k.BHM_SlaM'!P13+'3.k.ChluM1_BHM'!Q13+'4.k.SlaM_BHM'!Q13+'4.k.ChluM2_BHM'!Q13+'5.k.BHM_ChluM1'!P13+'5.k.BHM_JuM'!P13</f>
        <v>45</v>
      </c>
      <c r="K7" s="82">
        <f>'1.k.JuM_BHM'!P13+'1.k.BHM_ChluM2'!Q13+'2.k.BHM_SlaM'!Q13+'3.k.ChluM1_BHM'!P13+'4.k.SlaM_BHM'!P13+'4.k.ChluM2_BHM'!P13+'5.k.BHM_ChluM1'!Q13+'5.k.BHM_JuM'!Q13</f>
        <v>28</v>
      </c>
      <c r="L7" s="78">
        <f>'1.k.JuM_BHM'!O13+'1.k.BHM_ChluM2'!N13+'2.k.BHM_SlaM'!N13+'3.k.ChluM1_BHM'!O13+'4.k.SlaM_BHM'!O13+'4.k.ChluM2_BHM'!O13+'5.k.BHM_ChluM1'!N13+'5.k.BHM_JuM'!N13</f>
        <v>1391</v>
      </c>
      <c r="M7" s="83">
        <f>'1.k.JuM_BHM'!N13+'1.k.BHM_ChluM2'!O13+'2.k.BHM_SlaM'!O13+'3.k.ChluM1_BHM'!N13+'4.k.SlaM_BHM'!N13+'4.k.ChluM2_BHM'!N13+'5.k.BHM_ChluM1'!O13+'5.k.BHM_JuM'!O13</f>
        <v>1248</v>
      </c>
      <c r="N7" s="81">
        <f>E7*3+F7*2+G7*1</f>
        <v>20</v>
      </c>
    </row>
    <row r="8" spans="2:14" ht="23.25" customHeight="1">
      <c r="B8" s="63" t="s">
        <v>38</v>
      </c>
      <c r="C8" s="64" t="s">
        <v>55</v>
      </c>
      <c r="D8" s="65">
        <v>8</v>
      </c>
      <c r="E8" s="66">
        <v>3</v>
      </c>
      <c r="F8" s="71">
        <v>2</v>
      </c>
      <c r="G8" s="68">
        <v>3</v>
      </c>
      <c r="H8" s="69">
        <v>16</v>
      </c>
      <c r="I8" s="72">
        <v>16</v>
      </c>
      <c r="J8" s="78">
        <f>'1.k.JuM_BHM'!P13+'1.k.JuM_SlaM'!P13+'2.k.JuM_ChluM1'!P13+'2.k.JuM_ChluM2'!P13+'3.k.SlaM_JuM'!Q13+'4.k.ChluM2_JuM'!Q13+'4.k.ChluM1_JuM'!Q13+'5.k.BHM_JuM'!Q13</f>
        <v>41</v>
      </c>
      <c r="K8" s="82">
        <f>'1.k.JuM_BHM'!Q13+'1.k.JuM_SlaM'!Q13+'2.k.JuM_ChluM1'!Q13+'2.k.JuM_ChluM2'!Q13+'3.k.SlaM_JuM'!P13+'4.k.ChluM2_JuM'!P13+'4.k.ChluM1_JuM'!P13+'5.k.BHM_JuM'!P13</f>
        <v>37</v>
      </c>
      <c r="L8" s="78">
        <f>'1.k.JuM_BHM'!N13+'1.k.JuM_SlaM'!N13+'2.k.JuM_ChluM1'!N13+'2.k.JuM_ChluM2'!N13+'3.k.SlaM_JuM'!O13+'4.k.ChluM2_JuM'!O13+'4.k.ChluM1_JuM'!O13+'5.k.BHM_JuM'!O13</f>
        <v>1389</v>
      </c>
      <c r="M8" s="83">
        <f>'1.k.JuM_BHM'!O13+'1.k.JuM_SlaM'!O13+'2.k.JuM_ChluM1'!O13+'2.k.JuM_ChluM2'!O13+'3.k.SlaM_JuM'!N13+'4.k.ChluM2_JuM'!N13+'4.k.ChluM1_JuM'!N13+'5.k.BHM_JuM'!N13</f>
        <v>1405</v>
      </c>
      <c r="N8" s="81">
        <f>E8*3+F8*2+G8*1</f>
        <v>16</v>
      </c>
    </row>
    <row r="9" spans="2:14" ht="23.25" customHeight="1">
      <c r="B9" s="63" t="s">
        <v>39</v>
      </c>
      <c r="C9" s="64" t="s">
        <v>57</v>
      </c>
      <c r="D9" s="65">
        <v>8</v>
      </c>
      <c r="E9" s="66">
        <v>1</v>
      </c>
      <c r="F9" s="71">
        <v>3</v>
      </c>
      <c r="G9" s="68">
        <v>4</v>
      </c>
      <c r="H9" s="69">
        <v>12</v>
      </c>
      <c r="I9" s="72">
        <v>20</v>
      </c>
      <c r="J9" s="78">
        <f>'1.k.JuM_SlaM'!Q13+'2.k.BHM_SlaM'!Q13+'2.k.ChluM1_SlaM'!Q13+'3.k.ChluM2_Sla'!Q13+'3.k.SlaM_JuM'!P13+'4.k.SlaM_BHM'!P13+'5.k.SlaM_ChluM1'!P13+'5.k.SlaM_ChluM2'!P13</f>
        <v>29</v>
      </c>
      <c r="K9" s="82">
        <f>'1.k.JuM_SlaM'!P13+'2.k.BHM_SlaM'!P13+'2.k.ChluM1_SlaM'!P13+'3.k.ChluM2_Sla'!P13+'3.k.SlaM_JuM'!Q13+'4.k.SlaM_BHM'!Q13+'5.k.SlaM_ChluM1'!Q13+'5.k.SlaM_ChluM2'!Q13</f>
        <v>43</v>
      </c>
      <c r="L9" s="78">
        <f>'1.k.JuM_SlaM'!O13+'2.k.ChluM1_SlaM'!O13+'2.k.BHM_SlaM'!O13+'3.k.ChluM2_Sla'!O13+'3.k.SlaM_JuM'!N13+'4.k.SlaM_BHM'!N13+'5.k.SlaM_ChluM1'!N13+'5.k.SlaM_ChluM2'!N13</f>
        <v>1274</v>
      </c>
      <c r="M9" s="83">
        <f>'1.k.JuM_SlaM'!N13+'2.k.BHM_SlaM'!N13+'2.k.ChluM1_SlaM'!N13+'3.k.ChluM2_Sla'!N13+'3.k.SlaM_JuM'!O13+'4.k.SlaM_BHM'!O13+'5.k.SlaM_ChluM1'!O13+'5.k.SlaM_ChluM2'!O13</f>
        <v>1330</v>
      </c>
      <c r="N9" s="81">
        <f>E9*3+F9*2+G9*1</f>
        <v>13</v>
      </c>
    </row>
    <row r="10" spans="2:14" ht="23.25" customHeight="1" thickBot="1">
      <c r="B10" s="156" t="s">
        <v>66</v>
      </c>
      <c r="C10" s="73" t="s">
        <v>42</v>
      </c>
      <c r="D10" s="87">
        <v>8</v>
      </c>
      <c r="E10" s="74">
        <v>0</v>
      </c>
      <c r="F10" s="75">
        <v>2</v>
      </c>
      <c r="G10" s="76">
        <v>6</v>
      </c>
      <c r="H10" s="88">
        <v>8</v>
      </c>
      <c r="I10" s="89">
        <v>24</v>
      </c>
      <c r="J10" s="90">
        <f>'1.k.BHM_ChluM2'!Q13+'1.k.ChluM1_ChluM2'!Q13+'2.k.JuM_ChluM2'!Q13+'3.k.ChluM2_Sla'!P13+'3.k.ChluM2_ChluM1'!P13+'4.k.ChluM2_JuM'!P13+'4.k.ChluM2_BHM'!P13+'5.k.SlaM_ChluM2'!Q13</f>
        <v>20</v>
      </c>
      <c r="K10" s="91">
        <f>'1.k.BHM_ChluM2'!P13+'1.k.ChluM1_ChluM2'!P13+'2.k.JuM_ChluM2'!P13+'3.k.ChluM2_Sla'!Q13+'3.k.ChluM2_ChluM1'!Q13+'4.k.ChluM2_JuM'!Q13+'4.k.ChluM2_BHM'!Q13+'5.k.SlaM_ChluM2'!P13</f>
        <v>52</v>
      </c>
      <c r="L10" s="90">
        <f>'1.k.BHM_ChluM2'!O13+'1.k.ChluM1_ChluM2'!O13+'2.k.JuM_ChluM2'!O13+'3.k.ChluM2_Sla'!N13+'3.k.ChluM2_ChluM1'!N13+'4.k.ChluM2_JuM'!N13+'4.k.ChluM2_BHM'!N13+'5.k.SlaM_ChluM2'!O13</f>
        <v>1133</v>
      </c>
      <c r="M10" s="92">
        <f>'1.k.BHM_ChluM2'!N13+'1.k.ChluM1_ChluM2'!N13+'2.k.JuM_ChluM2'!N13+'3.k.ChluM2_Sla'!O13+'3.k.ChluM2_ChluM1'!O13+'4.k.ChluM2_JuM'!O13+'4.k.ChluM2_BHM'!O13+'5.k.SlaM_ChluM2'!N13</f>
        <v>1402</v>
      </c>
      <c r="N10" s="84">
        <f>E10*3+F10*2+G10*1</f>
        <v>10</v>
      </c>
    </row>
    <row r="11" spans="2:14" ht="13.5" customHeight="1">
      <c r="B11" s="170"/>
      <c r="C11" s="77"/>
      <c r="D11" s="167"/>
      <c r="E11" s="170"/>
      <c r="F11" s="170"/>
      <c r="G11" s="170"/>
      <c r="H11" s="168"/>
      <c r="I11" s="168"/>
      <c r="J11" s="169"/>
      <c r="K11" s="169"/>
      <c r="L11" s="169"/>
      <c r="M11" s="169"/>
      <c r="N11" s="171"/>
    </row>
    <row r="12" spans="2:14" ht="15.75" customHeight="1">
      <c r="B12" s="174" t="s">
        <v>208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2:14" ht="13.5" customHeight="1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23.25" customHeight="1" thickBot="1">
      <c r="B14" s="54"/>
      <c r="C14" s="55" t="s">
        <v>25</v>
      </c>
      <c r="D14" s="56" t="s">
        <v>26</v>
      </c>
      <c r="E14" s="57" t="s">
        <v>27</v>
      </c>
      <c r="F14" s="57" t="s">
        <v>28</v>
      </c>
      <c r="G14" s="58" t="s">
        <v>29</v>
      </c>
      <c r="H14" s="59" t="s">
        <v>30</v>
      </c>
      <c r="I14" s="60" t="s">
        <v>31</v>
      </c>
      <c r="J14" s="60" t="s">
        <v>32</v>
      </c>
      <c r="K14" s="60" t="s">
        <v>33</v>
      </c>
      <c r="L14" s="60" t="s">
        <v>34</v>
      </c>
      <c r="M14" s="61" t="s">
        <v>35</v>
      </c>
      <c r="N14" s="62" t="s">
        <v>36</v>
      </c>
    </row>
    <row r="15" spans="2:14" ht="23.25" customHeight="1">
      <c r="B15" s="63" t="s">
        <v>22</v>
      </c>
      <c r="C15" s="64" t="s">
        <v>41</v>
      </c>
      <c r="D15" s="65">
        <v>6</v>
      </c>
      <c r="E15" s="66">
        <v>4</v>
      </c>
      <c r="F15" s="67">
        <v>2</v>
      </c>
      <c r="G15" s="68">
        <v>0</v>
      </c>
      <c r="H15" s="69">
        <v>18</v>
      </c>
      <c r="I15" s="70">
        <v>6</v>
      </c>
      <c r="J15" s="78">
        <v>40</v>
      </c>
      <c r="K15" s="79">
        <v>17</v>
      </c>
      <c r="L15" s="78">
        <v>1091</v>
      </c>
      <c r="M15" s="80">
        <v>909</v>
      </c>
      <c r="N15" s="81">
        <f>E15*3+F15*2+G15*1</f>
        <v>16</v>
      </c>
    </row>
    <row r="16" spans="2:14" ht="23.25" customHeight="1">
      <c r="B16" s="63" t="s">
        <v>37</v>
      </c>
      <c r="C16" s="64" t="s">
        <v>58</v>
      </c>
      <c r="D16" s="65">
        <v>6</v>
      </c>
      <c r="E16" s="66">
        <v>3</v>
      </c>
      <c r="F16" s="71">
        <v>3</v>
      </c>
      <c r="G16" s="68">
        <v>0</v>
      </c>
      <c r="H16" s="69">
        <v>15</v>
      </c>
      <c r="I16" s="72">
        <v>9</v>
      </c>
      <c r="J16" s="78">
        <v>32</v>
      </c>
      <c r="K16" s="82">
        <v>23</v>
      </c>
      <c r="L16" s="78">
        <v>1024</v>
      </c>
      <c r="M16" s="83">
        <v>951</v>
      </c>
      <c r="N16" s="81">
        <f>E16*3+F16*2+G16*1</f>
        <v>15</v>
      </c>
    </row>
    <row r="17" spans="2:14" ht="23.25" customHeight="1">
      <c r="B17" s="63" t="s">
        <v>38</v>
      </c>
      <c r="C17" s="64" t="s">
        <v>55</v>
      </c>
      <c r="D17" s="65">
        <v>7</v>
      </c>
      <c r="E17" s="66">
        <v>3</v>
      </c>
      <c r="F17" s="71">
        <v>2</v>
      </c>
      <c r="G17" s="68">
        <v>2</v>
      </c>
      <c r="H17" s="69">
        <v>16</v>
      </c>
      <c r="I17" s="72">
        <v>12</v>
      </c>
      <c r="J17" s="78">
        <v>40</v>
      </c>
      <c r="K17" s="82">
        <v>29</v>
      </c>
      <c r="L17" s="78">
        <v>1258</v>
      </c>
      <c r="M17" s="83">
        <v>1215</v>
      </c>
      <c r="N17" s="81">
        <f>E17*3+F17*2+G17*1</f>
        <v>15</v>
      </c>
    </row>
    <row r="18" spans="2:14" ht="23.25" customHeight="1">
      <c r="B18" s="108" t="s">
        <v>39</v>
      </c>
      <c r="C18" s="64" t="s">
        <v>42</v>
      </c>
      <c r="D18" s="65">
        <v>7</v>
      </c>
      <c r="E18" s="66">
        <v>0</v>
      </c>
      <c r="F18" s="71">
        <v>2</v>
      </c>
      <c r="G18" s="68">
        <v>5</v>
      </c>
      <c r="H18" s="69">
        <v>7</v>
      </c>
      <c r="I18" s="72">
        <v>21</v>
      </c>
      <c r="J18" s="78">
        <v>17</v>
      </c>
      <c r="K18" s="82">
        <v>45</v>
      </c>
      <c r="L18" s="78">
        <v>984</v>
      </c>
      <c r="M18" s="83">
        <v>1206</v>
      </c>
      <c r="N18" s="81">
        <f>E18*3+F18*2+G18*1</f>
        <v>9</v>
      </c>
    </row>
    <row r="19" spans="2:14" ht="23.25" customHeight="1" thickBot="1">
      <c r="B19" s="109" t="s">
        <v>66</v>
      </c>
      <c r="C19" s="73" t="s">
        <v>57</v>
      </c>
      <c r="D19" s="87">
        <v>6</v>
      </c>
      <c r="E19" s="74">
        <v>0</v>
      </c>
      <c r="F19" s="75">
        <v>3</v>
      </c>
      <c r="G19" s="76">
        <v>3</v>
      </c>
      <c r="H19" s="88">
        <v>8</v>
      </c>
      <c r="I19" s="89">
        <v>16</v>
      </c>
      <c r="J19" s="90">
        <v>19</v>
      </c>
      <c r="K19" s="91">
        <v>34</v>
      </c>
      <c r="L19" s="90">
        <v>935</v>
      </c>
      <c r="M19" s="92">
        <v>1011</v>
      </c>
      <c r="N19" s="84">
        <f>E19*3+F19*2+G19*1</f>
        <v>9</v>
      </c>
    </row>
    <row r="20" spans="2:14" ht="13.5" customHeight="1">
      <c r="B20" s="170"/>
      <c r="C20" s="77"/>
      <c r="D20" s="167"/>
      <c r="E20" s="170"/>
      <c r="F20" s="170"/>
      <c r="G20" s="170"/>
      <c r="H20" s="168"/>
      <c r="I20" s="168"/>
      <c r="J20" s="169"/>
      <c r="K20" s="169"/>
      <c r="L20" s="169"/>
      <c r="M20" s="169"/>
      <c r="N20" s="171"/>
    </row>
    <row r="21" spans="2:14" ht="15.75" customHeight="1">
      <c r="B21" s="174" t="s">
        <v>175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2:14" ht="13.5" customHeight="1" thickBo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2:14" ht="23.25" customHeight="1" thickBot="1">
      <c r="B23" s="54"/>
      <c r="C23" s="55" t="s">
        <v>25</v>
      </c>
      <c r="D23" s="56" t="s">
        <v>26</v>
      </c>
      <c r="E23" s="57" t="s">
        <v>27</v>
      </c>
      <c r="F23" s="57" t="s">
        <v>28</v>
      </c>
      <c r="G23" s="58" t="s">
        <v>29</v>
      </c>
      <c r="H23" s="59" t="s">
        <v>30</v>
      </c>
      <c r="I23" s="60" t="s">
        <v>31</v>
      </c>
      <c r="J23" s="60" t="s">
        <v>32</v>
      </c>
      <c r="K23" s="60" t="s">
        <v>33</v>
      </c>
      <c r="L23" s="60" t="s">
        <v>34</v>
      </c>
      <c r="M23" s="61" t="s">
        <v>35</v>
      </c>
      <c r="N23" s="62" t="s">
        <v>36</v>
      </c>
    </row>
    <row r="24" spans="2:14" ht="23.25" customHeight="1">
      <c r="B24" s="63" t="s">
        <v>22</v>
      </c>
      <c r="C24" s="64" t="s">
        <v>41</v>
      </c>
      <c r="D24" s="65">
        <v>5</v>
      </c>
      <c r="E24" s="66">
        <v>4</v>
      </c>
      <c r="F24" s="67">
        <v>1</v>
      </c>
      <c r="G24" s="68">
        <v>0</v>
      </c>
      <c r="H24" s="69">
        <v>16</v>
      </c>
      <c r="I24" s="70">
        <v>4</v>
      </c>
      <c r="J24" s="78">
        <v>35</v>
      </c>
      <c r="K24" s="79">
        <v>12</v>
      </c>
      <c r="L24" s="78">
        <v>911</v>
      </c>
      <c r="M24" s="80">
        <v>740</v>
      </c>
      <c r="N24" s="81">
        <f>E24*3+F24*2+G24*1</f>
        <v>14</v>
      </c>
    </row>
    <row r="25" spans="2:14" ht="23.25" customHeight="1">
      <c r="B25" s="63" t="s">
        <v>37</v>
      </c>
      <c r="C25" s="64" t="s">
        <v>58</v>
      </c>
      <c r="D25" s="65">
        <v>4</v>
      </c>
      <c r="E25" s="66">
        <v>3</v>
      </c>
      <c r="F25" s="71">
        <v>1</v>
      </c>
      <c r="G25" s="68">
        <v>0</v>
      </c>
      <c r="H25" s="69">
        <v>11</v>
      </c>
      <c r="I25" s="72">
        <v>5</v>
      </c>
      <c r="J25" s="78">
        <v>24</v>
      </c>
      <c r="K25" s="82">
        <v>13</v>
      </c>
      <c r="L25" s="78">
        <v>682</v>
      </c>
      <c r="M25" s="83">
        <v>604</v>
      </c>
      <c r="N25" s="81">
        <f>E25*3+F25*2+G25*1</f>
        <v>11</v>
      </c>
    </row>
    <row r="26" spans="2:14" ht="23.25" customHeight="1">
      <c r="B26" s="63" t="s">
        <v>38</v>
      </c>
      <c r="C26" s="64" t="s">
        <v>55</v>
      </c>
      <c r="D26" s="65">
        <v>5</v>
      </c>
      <c r="E26" s="66">
        <v>2</v>
      </c>
      <c r="F26" s="71">
        <v>1</v>
      </c>
      <c r="G26" s="68">
        <v>2</v>
      </c>
      <c r="H26" s="69">
        <v>11</v>
      </c>
      <c r="I26" s="72">
        <v>9</v>
      </c>
      <c r="J26" s="78">
        <v>28</v>
      </c>
      <c r="K26" s="82">
        <v>22</v>
      </c>
      <c r="L26" s="78">
        <v>914</v>
      </c>
      <c r="M26" s="83">
        <v>906</v>
      </c>
      <c r="N26" s="81">
        <f>E26*3+F26*2+G26*1</f>
        <v>10</v>
      </c>
    </row>
    <row r="27" spans="2:14" ht="23.25" customHeight="1">
      <c r="B27" s="63" t="s">
        <v>39</v>
      </c>
      <c r="C27" s="64" t="s">
        <v>57</v>
      </c>
      <c r="D27" s="65">
        <v>5</v>
      </c>
      <c r="E27" s="66">
        <v>0</v>
      </c>
      <c r="F27" s="71">
        <v>2</v>
      </c>
      <c r="G27" s="68">
        <v>3</v>
      </c>
      <c r="H27" s="69">
        <v>6</v>
      </c>
      <c r="I27" s="72">
        <v>14</v>
      </c>
      <c r="J27" s="78">
        <v>14</v>
      </c>
      <c r="K27" s="82">
        <v>30</v>
      </c>
      <c r="L27" s="78">
        <v>758</v>
      </c>
      <c r="M27" s="83">
        <v>843</v>
      </c>
      <c r="N27" s="81">
        <f>E27*3+F27*2+G27*1</f>
        <v>7</v>
      </c>
    </row>
    <row r="28" spans="2:14" ht="23.25" customHeight="1" thickBot="1">
      <c r="B28" s="156" t="s">
        <v>66</v>
      </c>
      <c r="C28" s="73" t="s">
        <v>42</v>
      </c>
      <c r="D28" s="87">
        <v>5</v>
      </c>
      <c r="E28" s="74">
        <v>0</v>
      </c>
      <c r="F28" s="75">
        <v>1</v>
      </c>
      <c r="G28" s="76">
        <v>4</v>
      </c>
      <c r="H28" s="88">
        <v>4</v>
      </c>
      <c r="I28" s="89">
        <v>16</v>
      </c>
      <c r="J28" s="90">
        <v>10</v>
      </c>
      <c r="K28" s="91">
        <v>34</v>
      </c>
      <c r="L28" s="90">
        <v>685</v>
      </c>
      <c r="M28" s="92">
        <v>857</v>
      </c>
      <c r="N28" s="84">
        <f>E28*3+F28*2+G28*1</f>
        <v>6</v>
      </c>
    </row>
    <row r="29" spans="2:14" ht="13.5" customHeight="1">
      <c r="B29" s="170"/>
      <c r="C29" s="77"/>
      <c r="D29" s="167"/>
      <c r="E29" s="170"/>
      <c r="F29" s="170"/>
      <c r="G29" s="170"/>
      <c r="H29" s="168"/>
      <c r="I29" s="168"/>
      <c r="J29" s="169"/>
      <c r="K29" s="169"/>
      <c r="L29" s="169"/>
      <c r="M29" s="169"/>
      <c r="N29" s="171"/>
    </row>
    <row r="30" spans="2:14" ht="15.75" customHeight="1">
      <c r="B30" s="174" t="s">
        <v>121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2:14" ht="13.5" customHeight="1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2:14" ht="23.25" customHeight="1" thickBot="1">
      <c r="B32" s="54"/>
      <c r="C32" s="55" t="s">
        <v>25</v>
      </c>
      <c r="D32" s="56" t="s">
        <v>26</v>
      </c>
      <c r="E32" s="57" t="s">
        <v>27</v>
      </c>
      <c r="F32" s="57" t="s">
        <v>28</v>
      </c>
      <c r="G32" s="58" t="s">
        <v>29</v>
      </c>
      <c r="H32" s="59" t="s">
        <v>30</v>
      </c>
      <c r="I32" s="60" t="s">
        <v>31</v>
      </c>
      <c r="J32" s="60" t="s">
        <v>32</v>
      </c>
      <c r="K32" s="60" t="s">
        <v>33</v>
      </c>
      <c r="L32" s="60" t="s">
        <v>34</v>
      </c>
      <c r="M32" s="61" t="s">
        <v>35</v>
      </c>
      <c r="N32" s="62" t="s">
        <v>36</v>
      </c>
    </row>
    <row r="33" spans="2:14" ht="23.25" customHeight="1">
      <c r="B33" s="63" t="s">
        <v>22</v>
      </c>
      <c r="C33" s="64" t="s">
        <v>41</v>
      </c>
      <c r="D33" s="65">
        <v>3</v>
      </c>
      <c r="E33" s="66">
        <v>3</v>
      </c>
      <c r="F33" s="67">
        <v>0</v>
      </c>
      <c r="G33" s="68">
        <v>0</v>
      </c>
      <c r="H33" s="69">
        <v>10</v>
      </c>
      <c r="I33" s="70">
        <v>2</v>
      </c>
      <c r="J33" s="78">
        <v>22</v>
      </c>
      <c r="K33" s="79">
        <v>6</v>
      </c>
      <c r="L33" s="78">
        <v>564</v>
      </c>
      <c r="M33" s="80">
        <v>456</v>
      </c>
      <c r="N33" s="81">
        <f>E33*3+F33*2+G33*1</f>
        <v>9</v>
      </c>
    </row>
    <row r="34" spans="2:14" ht="23.25" customHeight="1">
      <c r="B34" s="63" t="s">
        <v>37</v>
      </c>
      <c r="C34" s="64" t="s">
        <v>58</v>
      </c>
      <c r="D34" s="65">
        <v>3</v>
      </c>
      <c r="E34" s="66">
        <v>3</v>
      </c>
      <c r="F34" s="71">
        <v>0</v>
      </c>
      <c r="G34" s="68">
        <v>0</v>
      </c>
      <c r="H34" s="69">
        <v>9</v>
      </c>
      <c r="I34" s="72">
        <v>3</v>
      </c>
      <c r="J34" s="78">
        <v>20</v>
      </c>
      <c r="K34" s="82">
        <v>8</v>
      </c>
      <c r="L34" s="78">
        <v>534</v>
      </c>
      <c r="M34" s="83">
        <v>451</v>
      </c>
      <c r="N34" s="81">
        <f>E34*3+F34*2+G34*1</f>
        <v>9</v>
      </c>
    </row>
    <row r="35" spans="2:14" ht="23.25" customHeight="1">
      <c r="B35" s="63" t="s">
        <v>38</v>
      </c>
      <c r="C35" s="64" t="s">
        <v>55</v>
      </c>
      <c r="D35" s="65">
        <v>4</v>
      </c>
      <c r="E35" s="66">
        <v>2</v>
      </c>
      <c r="F35" s="71">
        <v>0</v>
      </c>
      <c r="G35" s="68">
        <v>2</v>
      </c>
      <c r="H35" s="69">
        <v>9</v>
      </c>
      <c r="I35" s="72">
        <v>7</v>
      </c>
      <c r="J35" s="78">
        <v>23</v>
      </c>
      <c r="K35" s="82">
        <v>17</v>
      </c>
      <c r="L35" s="78">
        <v>737</v>
      </c>
      <c r="M35" s="83">
        <v>726</v>
      </c>
      <c r="N35" s="81">
        <f>E35*3+F35*2+G35*1</f>
        <v>8</v>
      </c>
    </row>
    <row r="36" spans="2:14" ht="23.25" customHeight="1">
      <c r="B36" s="63" t="s">
        <v>39</v>
      </c>
      <c r="C36" s="64" t="s">
        <v>57</v>
      </c>
      <c r="D36" s="65">
        <v>3</v>
      </c>
      <c r="E36" s="66">
        <v>0</v>
      </c>
      <c r="F36" s="71">
        <v>0</v>
      </c>
      <c r="G36" s="68">
        <v>3</v>
      </c>
      <c r="H36" s="69">
        <v>2</v>
      </c>
      <c r="I36" s="72">
        <v>10</v>
      </c>
      <c r="J36" s="78">
        <v>5</v>
      </c>
      <c r="K36" s="82">
        <v>21</v>
      </c>
      <c r="L36" s="78">
        <v>432</v>
      </c>
      <c r="M36" s="83">
        <v>518</v>
      </c>
      <c r="N36" s="81">
        <f>E36*3+F36*2+G36*1</f>
        <v>3</v>
      </c>
    </row>
    <row r="37" spans="2:14" ht="23.25" customHeight="1" thickBot="1">
      <c r="B37" s="156" t="s">
        <v>66</v>
      </c>
      <c r="C37" s="73" t="s">
        <v>42</v>
      </c>
      <c r="D37" s="87">
        <v>3</v>
      </c>
      <c r="E37" s="74">
        <v>0</v>
      </c>
      <c r="F37" s="75">
        <v>0</v>
      </c>
      <c r="G37" s="76">
        <v>3</v>
      </c>
      <c r="H37" s="88">
        <v>2</v>
      </c>
      <c r="I37" s="89">
        <v>10</v>
      </c>
      <c r="J37" s="90">
        <v>4</v>
      </c>
      <c r="K37" s="91">
        <v>22</v>
      </c>
      <c r="L37" s="90">
        <v>401</v>
      </c>
      <c r="M37" s="92">
        <v>517</v>
      </c>
      <c r="N37" s="84">
        <f>E37*3+F37*2+G37*1</f>
        <v>3</v>
      </c>
    </row>
    <row r="38" ht="12.75" customHeight="1">
      <c r="C38" s="77"/>
    </row>
    <row r="39" spans="2:14" ht="15" customHeight="1">
      <c r="B39" s="174" t="s">
        <v>97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2:14" ht="13.5" thickBo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2:14" ht="23.25" customHeight="1" thickBot="1">
      <c r="B41" s="54"/>
      <c r="C41" s="55" t="s">
        <v>25</v>
      </c>
      <c r="D41" s="56" t="s">
        <v>26</v>
      </c>
      <c r="E41" s="57" t="s">
        <v>27</v>
      </c>
      <c r="F41" s="57" t="s">
        <v>28</v>
      </c>
      <c r="G41" s="58" t="s">
        <v>29</v>
      </c>
      <c r="H41" s="59" t="s">
        <v>30</v>
      </c>
      <c r="I41" s="60" t="s">
        <v>31</v>
      </c>
      <c r="J41" s="60" t="s">
        <v>32</v>
      </c>
      <c r="K41" s="60" t="s">
        <v>33</v>
      </c>
      <c r="L41" s="60" t="s">
        <v>34</v>
      </c>
      <c r="M41" s="61" t="s">
        <v>35</v>
      </c>
      <c r="N41" s="62" t="s">
        <v>36</v>
      </c>
    </row>
    <row r="42" spans="2:14" ht="23.25" customHeight="1">
      <c r="B42" s="63" t="s">
        <v>22</v>
      </c>
      <c r="C42" s="64" t="s">
        <v>58</v>
      </c>
      <c r="D42" s="65">
        <v>2</v>
      </c>
      <c r="E42" s="66">
        <v>2</v>
      </c>
      <c r="F42" s="67">
        <v>0</v>
      </c>
      <c r="G42" s="68">
        <v>0</v>
      </c>
      <c r="H42" s="69">
        <v>6</v>
      </c>
      <c r="I42" s="70">
        <v>2</v>
      </c>
      <c r="J42" s="78">
        <v>14</v>
      </c>
      <c r="K42" s="79">
        <v>6</v>
      </c>
      <c r="L42" s="78">
        <v>377</v>
      </c>
      <c r="M42" s="80">
        <v>326</v>
      </c>
      <c r="N42" s="81">
        <f>E42*3+F42*2+G42*1</f>
        <v>6</v>
      </c>
    </row>
    <row r="43" spans="2:14" ht="23.25" customHeight="1">
      <c r="B43" s="63" t="s">
        <v>37</v>
      </c>
      <c r="C43" s="64" t="s">
        <v>55</v>
      </c>
      <c r="D43" s="65">
        <v>2</v>
      </c>
      <c r="E43" s="66">
        <v>1</v>
      </c>
      <c r="F43" s="71">
        <v>0</v>
      </c>
      <c r="G43" s="68">
        <v>1</v>
      </c>
      <c r="H43" s="69">
        <v>5</v>
      </c>
      <c r="I43" s="72">
        <v>3</v>
      </c>
      <c r="J43" s="78">
        <v>12</v>
      </c>
      <c r="K43" s="82">
        <v>8</v>
      </c>
      <c r="L43" s="78">
        <v>373</v>
      </c>
      <c r="M43" s="83">
        <v>350</v>
      </c>
      <c r="N43" s="81">
        <f>E43*3+F43*2+G43*1</f>
        <v>4</v>
      </c>
    </row>
    <row r="44" spans="2:14" ht="23.25" customHeight="1">
      <c r="B44" s="63" t="s">
        <v>38</v>
      </c>
      <c r="C44" s="64" t="s">
        <v>41</v>
      </c>
      <c r="D44" s="65">
        <v>1</v>
      </c>
      <c r="E44" s="66">
        <v>1</v>
      </c>
      <c r="F44" s="71">
        <v>0</v>
      </c>
      <c r="G44" s="68">
        <v>0</v>
      </c>
      <c r="H44" s="69">
        <v>4</v>
      </c>
      <c r="I44" s="72">
        <v>0</v>
      </c>
      <c r="J44" s="78">
        <v>8</v>
      </c>
      <c r="K44" s="82">
        <v>0</v>
      </c>
      <c r="L44" s="78">
        <v>170</v>
      </c>
      <c r="M44" s="83">
        <v>105</v>
      </c>
      <c r="N44" s="81">
        <f>E44*3+F44*2+G44*1</f>
        <v>3</v>
      </c>
    </row>
    <row r="45" spans="2:14" ht="23.25" customHeight="1">
      <c r="B45" s="108" t="s">
        <v>39</v>
      </c>
      <c r="C45" s="64" t="s">
        <v>42</v>
      </c>
      <c r="D45" s="65">
        <v>2</v>
      </c>
      <c r="E45" s="66">
        <v>0</v>
      </c>
      <c r="F45" s="71">
        <v>0</v>
      </c>
      <c r="G45" s="68">
        <v>2</v>
      </c>
      <c r="H45" s="69">
        <v>1</v>
      </c>
      <c r="I45" s="72">
        <v>7</v>
      </c>
      <c r="J45" s="78">
        <v>2</v>
      </c>
      <c r="K45" s="82">
        <v>15</v>
      </c>
      <c r="L45" s="78">
        <v>243</v>
      </c>
      <c r="M45" s="83">
        <v>346</v>
      </c>
      <c r="N45" s="81">
        <f>E45*3+F45*2+G45*1</f>
        <v>2</v>
      </c>
    </row>
    <row r="46" spans="2:14" ht="23.25" customHeight="1" thickBot="1">
      <c r="B46" s="109" t="s">
        <v>66</v>
      </c>
      <c r="C46" s="73" t="s">
        <v>57</v>
      </c>
      <c r="D46" s="87">
        <v>1</v>
      </c>
      <c r="E46" s="74">
        <v>0</v>
      </c>
      <c r="F46" s="75">
        <v>0</v>
      </c>
      <c r="G46" s="76">
        <v>1</v>
      </c>
      <c r="H46" s="88">
        <v>0</v>
      </c>
      <c r="I46" s="89">
        <v>4</v>
      </c>
      <c r="J46" s="90">
        <v>1</v>
      </c>
      <c r="K46" s="91">
        <v>8</v>
      </c>
      <c r="L46" s="90">
        <v>149</v>
      </c>
      <c r="M46" s="92">
        <v>185</v>
      </c>
      <c r="N46" s="84">
        <f>E46*3+F46*2+G46*1</f>
        <v>1</v>
      </c>
    </row>
  </sheetData>
  <sheetProtection password="CC26" sheet="1"/>
  <mergeCells count="6">
    <mergeCell ref="B2:N2"/>
    <mergeCell ref="B3:N3"/>
    <mergeCell ref="B39:N39"/>
    <mergeCell ref="B30:N30"/>
    <mergeCell ref="B21:N21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188</v>
      </c>
      <c r="T4" s="223"/>
    </row>
    <row r="5" spans="2:20" ht="19.5" customHeight="1">
      <c r="B5" s="5" t="s">
        <v>4</v>
      </c>
      <c r="C5" s="43"/>
      <c r="D5" s="198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107</v>
      </c>
      <c r="T5" s="204"/>
    </row>
    <row r="6" spans="2:20" ht="19.5" customHeight="1" thickBot="1">
      <c r="B6" s="7" t="s">
        <v>5</v>
      </c>
      <c r="C6" s="104"/>
      <c r="D6" s="205" t="s">
        <v>193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TJ Bílá Hora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189</v>
      </c>
      <c r="D9" s="41" t="s">
        <v>190</v>
      </c>
      <c r="E9" s="36">
        <v>21</v>
      </c>
      <c r="F9" s="17" t="s">
        <v>18</v>
      </c>
      <c r="G9" s="37">
        <v>12</v>
      </c>
      <c r="H9" s="36">
        <v>17</v>
      </c>
      <c r="I9" s="17" t="s">
        <v>18</v>
      </c>
      <c r="J9" s="37">
        <v>21</v>
      </c>
      <c r="K9" s="36">
        <v>16</v>
      </c>
      <c r="L9" s="17" t="s">
        <v>18</v>
      </c>
      <c r="M9" s="37">
        <v>21</v>
      </c>
      <c r="N9" s="19">
        <f>E9+H9+K9</f>
        <v>54</v>
      </c>
      <c r="O9" s="20">
        <f>G9+J9+M9</f>
        <v>54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75</v>
      </c>
      <c r="D10" s="40" t="s">
        <v>82</v>
      </c>
      <c r="E10" s="36">
        <v>23</v>
      </c>
      <c r="F10" s="16" t="s">
        <v>18</v>
      </c>
      <c r="G10" s="37">
        <v>21</v>
      </c>
      <c r="H10" s="36">
        <v>21</v>
      </c>
      <c r="I10" s="16" t="s">
        <v>18</v>
      </c>
      <c r="J10" s="37">
        <v>18</v>
      </c>
      <c r="K10" s="36"/>
      <c r="L10" s="16" t="s">
        <v>18</v>
      </c>
      <c r="M10" s="37"/>
      <c r="N10" s="19">
        <f>E10+H10+K10</f>
        <v>44</v>
      </c>
      <c r="O10" s="20">
        <f>G10+J10+M10</f>
        <v>39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/>
    </row>
    <row r="11" spans="2:20" ht="30" customHeight="1">
      <c r="B11" s="105" t="s">
        <v>19</v>
      </c>
      <c r="C11" s="40" t="s">
        <v>191</v>
      </c>
      <c r="D11" s="40" t="s">
        <v>192</v>
      </c>
      <c r="E11" s="36">
        <v>20</v>
      </c>
      <c r="F11" s="16" t="s">
        <v>18</v>
      </c>
      <c r="G11" s="37">
        <v>22</v>
      </c>
      <c r="H11" s="36">
        <v>10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30</v>
      </c>
      <c r="O11" s="20">
        <f>G11+J11+M11</f>
        <v>43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173</v>
      </c>
      <c r="D12" s="40" t="s">
        <v>168</v>
      </c>
      <c r="E12" s="36">
        <v>21</v>
      </c>
      <c r="F12" s="16" t="s">
        <v>18</v>
      </c>
      <c r="G12" s="37">
        <v>19</v>
      </c>
      <c r="H12" s="36">
        <v>21</v>
      </c>
      <c r="I12" s="16" t="s">
        <v>18</v>
      </c>
      <c r="J12" s="37">
        <v>19</v>
      </c>
      <c r="K12" s="36"/>
      <c r="L12" s="16" t="s">
        <v>18</v>
      </c>
      <c r="M12" s="37"/>
      <c r="N12" s="19">
        <f>E12+H12+K12</f>
        <v>42</v>
      </c>
      <c r="O12" s="20">
        <f>G12+J12+M12</f>
        <v>38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remíza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170</v>
      </c>
      <c r="O13" s="24">
        <f t="shared" si="1"/>
        <v>174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160</v>
      </c>
      <c r="T4" s="223"/>
    </row>
    <row r="5" spans="2:20" ht="19.5" customHeight="1">
      <c r="B5" s="5" t="s">
        <v>4</v>
      </c>
      <c r="C5" s="43"/>
      <c r="D5" s="198" t="s">
        <v>41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161</v>
      </c>
      <c r="T5" s="204"/>
    </row>
    <row r="6" spans="2:20" ht="19.5" customHeight="1" thickBot="1">
      <c r="B6" s="7" t="s">
        <v>5</v>
      </c>
      <c r="C6" s="104"/>
      <c r="D6" s="205" t="s">
        <v>118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Keramika Chlumčany M1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1" t="s">
        <v>170</v>
      </c>
      <c r="D9" s="41" t="s">
        <v>169</v>
      </c>
      <c r="E9" s="36">
        <v>10</v>
      </c>
      <c r="F9" s="17" t="s">
        <v>18</v>
      </c>
      <c r="G9" s="37">
        <v>21</v>
      </c>
      <c r="H9" s="36">
        <v>17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27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75</v>
      </c>
      <c r="D10" s="40" t="s">
        <v>171</v>
      </c>
      <c r="E10" s="36">
        <v>10</v>
      </c>
      <c r="F10" s="16" t="s">
        <v>18</v>
      </c>
      <c r="G10" s="37">
        <v>21</v>
      </c>
      <c r="H10" s="36">
        <v>12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22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172</v>
      </c>
      <c r="D11" s="40" t="s">
        <v>165</v>
      </c>
      <c r="E11" s="36">
        <v>21</v>
      </c>
      <c r="F11" s="16" t="s">
        <v>18</v>
      </c>
      <c r="G11" s="37">
        <v>10</v>
      </c>
      <c r="H11" s="36">
        <v>10</v>
      </c>
      <c r="I11" s="16" t="s">
        <v>18</v>
      </c>
      <c r="J11" s="37">
        <v>21</v>
      </c>
      <c r="K11" s="36">
        <v>6</v>
      </c>
      <c r="L11" s="16" t="s">
        <v>18</v>
      </c>
      <c r="M11" s="37">
        <v>21</v>
      </c>
      <c r="N11" s="19">
        <f>E11+H11+K11</f>
        <v>37</v>
      </c>
      <c r="O11" s="20">
        <f>G11+J11+M11</f>
        <v>52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173</v>
      </c>
      <c r="D12" s="40" t="s">
        <v>187</v>
      </c>
      <c r="E12" s="36">
        <v>12</v>
      </c>
      <c r="F12" s="16" t="s">
        <v>18</v>
      </c>
      <c r="G12" s="37">
        <v>21</v>
      </c>
      <c r="H12" s="36">
        <v>21</v>
      </c>
      <c r="I12" s="16" t="s">
        <v>18</v>
      </c>
      <c r="J12" s="37">
        <v>16</v>
      </c>
      <c r="K12" s="36">
        <v>17</v>
      </c>
      <c r="L12" s="16" t="s">
        <v>18</v>
      </c>
      <c r="M12" s="37">
        <v>21</v>
      </c>
      <c r="N12" s="19">
        <f>E12+H12+K12</f>
        <v>50</v>
      </c>
      <c r="O12" s="20">
        <f>G12+J12+M12</f>
        <v>58</v>
      </c>
      <c r="P12" s="21">
        <f>IF(E12&gt;G12,1,0)+IF(H12&gt;J12,1,0)+IF(K12&gt;M12,1,0)</f>
        <v>1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Keramika Chlumčany M1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136</v>
      </c>
      <c r="O13" s="24">
        <f t="shared" si="1"/>
        <v>194</v>
      </c>
      <c r="P13" s="23">
        <f t="shared" si="1"/>
        <v>2</v>
      </c>
      <c r="Q13" s="25">
        <f t="shared" si="1"/>
        <v>8</v>
      </c>
      <c r="R13" s="23">
        <f t="shared" si="1"/>
        <v>0</v>
      </c>
      <c r="S13" s="24">
        <f t="shared" si="1"/>
        <v>4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176</v>
      </c>
      <c r="T4" s="223"/>
    </row>
    <row r="5" spans="2:20" ht="19.5" customHeight="1">
      <c r="B5" s="5" t="s">
        <v>4</v>
      </c>
      <c r="C5" s="43"/>
      <c r="D5" s="198" t="s">
        <v>55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177</v>
      </c>
      <c r="T5" s="204"/>
    </row>
    <row r="6" spans="2:20" ht="19.5" customHeight="1" thickBot="1">
      <c r="B6" s="7" t="s">
        <v>5</v>
      </c>
      <c r="C6" s="104"/>
      <c r="D6" s="205" t="s">
        <v>178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SK Jupiter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179</v>
      </c>
      <c r="D9" s="41" t="s">
        <v>180</v>
      </c>
      <c r="E9" s="36">
        <v>13</v>
      </c>
      <c r="F9" s="17" t="s">
        <v>18</v>
      </c>
      <c r="G9" s="37">
        <v>21</v>
      </c>
      <c r="H9" s="36">
        <v>17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30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181</v>
      </c>
      <c r="D10" s="40" t="s">
        <v>182</v>
      </c>
      <c r="E10" s="36">
        <v>30</v>
      </c>
      <c r="F10" s="16" t="s">
        <v>18</v>
      </c>
      <c r="G10" s="37">
        <v>28</v>
      </c>
      <c r="H10" s="36">
        <v>9</v>
      </c>
      <c r="I10" s="16" t="s">
        <v>18</v>
      </c>
      <c r="J10" s="37">
        <v>21</v>
      </c>
      <c r="K10" s="36">
        <v>8</v>
      </c>
      <c r="L10" s="16" t="s">
        <v>18</v>
      </c>
      <c r="M10" s="37">
        <v>21</v>
      </c>
      <c r="N10" s="19">
        <f>E10+H10+K10</f>
        <v>47</v>
      </c>
      <c r="O10" s="20">
        <f>G10+J10+M10</f>
        <v>70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144</v>
      </c>
      <c r="D11" s="40" t="s">
        <v>183</v>
      </c>
      <c r="E11" s="36">
        <v>21</v>
      </c>
      <c r="F11" s="16" t="s">
        <v>18</v>
      </c>
      <c r="G11" s="37">
        <v>7</v>
      </c>
      <c r="H11" s="36">
        <v>21</v>
      </c>
      <c r="I11" s="16" t="s">
        <v>18</v>
      </c>
      <c r="J11" s="37">
        <v>12</v>
      </c>
      <c r="K11" s="36"/>
      <c r="L11" s="16" t="s">
        <v>18</v>
      </c>
      <c r="M11" s="37"/>
      <c r="N11" s="19">
        <f>E11+H11+K11</f>
        <v>42</v>
      </c>
      <c r="O11" s="20">
        <f>G11+J11+M11</f>
        <v>19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184</v>
      </c>
      <c r="D12" s="40" t="s">
        <v>185</v>
      </c>
      <c r="E12" s="36">
        <v>21</v>
      </c>
      <c r="F12" s="16" t="s">
        <v>18</v>
      </c>
      <c r="G12" s="37">
        <v>12</v>
      </c>
      <c r="H12" s="36">
        <v>19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13</v>
      </c>
      <c r="N12" s="19">
        <f>E12+H12+K12</f>
        <v>61</v>
      </c>
      <c r="O12" s="20">
        <f>G12+J12+M12</f>
        <v>46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remíza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180</v>
      </c>
      <c r="O13" s="24">
        <f t="shared" si="1"/>
        <v>177</v>
      </c>
      <c r="P13" s="23">
        <f t="shared" si="1"/>
        <v>5</v>
      </c>
      <c r="Q13" s="25">
        <f t="shared" si="1"/>
        <v>5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 t="s">
        <v>186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160</v>
      </c>
      <c r="T4" s="223"/>
    </row>
    <row r="5" spans="2:20" ht="19.5" customHeight="1">
      <c r="B5" s="5" t="s">
        <v>4</v>
      </c>
      <c r="C5" s="43"/>
      <c r="D5" s="198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161</v>
      </c>
      <c r="T5" s="204"/>
    </row>
    <row r="6" spans="2:20" ht="19.5" customHeight="1" thickBot="1">
      <c r="B6" s="7" t="s">
        <v>5</v>
      </c>
      <c r="C6" s="104"/>
      <c r="D6" s="205" t="s">
        <v>118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TJ Bílá Hora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162</v>
      </c>
      <c r="D9" s="41" t="s">
        <v>163</v>
      </c>
      <c r="E9" s="36">
        <v>21</v>
      </c>
      <c r="F9" s="17" t="s">
        <v>18</v>
      </c>
      <c r="G9" s="37">
        <v>14</v>
      </c>
      <c r="H9" s="36">
        <v>21</v>
      </c>
      <c r="I9" s="17" t="s">
        <v>18</v>
      </c>
      <c r="J9" s="37">
        <v>15</v>
      </c>
      <c r="K9" s="36"/>
      <c r="L9" s="17" t="s">
        <v>18</v>
      </c>
      <c r="M9" s="37"/>
      <c r="N9" s="19">
        <f>E9+H9+K9</f>
        <v>42</v>
      </c>
      <c r="O9" s="20">
        <f>G9+J9+M9</f>
        <v>29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164</v>
      </c>
      <c r="D10" s="40" t="s">
        <v>82</v>
      </c>
      <c r="E10" s="36">
        <v>21</v>
      </c>
      <c r="F10" s="16" t="s">
        <v>18</v>
      </c>
      <c r="G10" s="37">
        <v>18</v>
      </c>
      <c r="H10" s="36">
        <v>14</v>
      </c>
      <c r="I10" s="16" t="s">
        <v>18</v>
      </c>
      <c r="J10" s="37">
        <v>21</v>
      </c>
      <c r="K10" s="36">
        <v>16</v>
      </c>
      <c r="L10" s="16" t="s">
        <v>18</v>
      </c>
      <c r="M10" s="37">
        <v>21</v>
      </c>
      <c r="N10" s="19">
        <f>E10+H10+K10</f>
        <v>51</v>
      </c>
      <c r="O10" s="20">
        <f>G10+J10+M10</f>
        <v>60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165</v>
      </c>
      <c r="D11" s="40" t="s">
        <v>166</v>
      </c>
      <c r="E11" s="36">
        <v>10</v>
      </c>
      <c r="F11" s="16" t="s">
        <v>18</v>
      </c>
      <c r="G11" s="37">
        <v>21</v>
      </c>
      <c r="H11" s="36">
        <v>8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18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167</v>
      </c>
      <c r="D12" s="40" t="s">
        <v>168</v>
      </c>
      <c r="E12" s="36">
        <v>21</v>
      </c>
      <c r="F12" s="16" t="s">
        <v>18</v>
      </c>
      <c r="G12" s="37">
        <v>7</v>
      </c>
      <c r="H12" s="36">
        <v>21</v>
      </c>
      <c r="I12" s="16" t="s">
        <v>18</v>
      </c>
      <c r="J12" s="37">
        <v>10</v>
      </c>
      <c r="K12" s="36"/>
      <c r="L12" s="16" t="s">
        <v>18</v>
      </c>
      <c r="M12" s="37"/>
      <c r="N12" s="19">
        <f>E12+H12+K12</f>
        <v>42</v>
      </c>
      <c r="O12" s="20">
        <f>G12+J12+M12</f>
        <v>17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remíza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153</v>
      </c>
      <c r="O13" s="24">
        <f t="shared" si="1"/>
        <v>148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T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159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148</v>
      </c>
      <c r="T4" s="223"/>
    </row>
    <row r="5" spans="2:20" ht="19.5" customHeight="1">
      <c r="B5" s="5" t="s">
        <v>4</v>
      </c>
      <c r="C5" s="43"/>
      <c r="D5" s="225" t="s">
        <v>57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201" t="s">
        <v>2</v>
      </c>
      <c r="R5" s="202"/>
      <c r="S5" s="203" t="s">
        <v>107</v>
      </c>
      <c r="T5" s="204"/>
    </row>
    <row r="6" spans="2:20" ht="19.5" customHeight="1" thickBot="1">
      <c r="B6" s="7" t="s">
        <v>5</v>
      </c>
      <c r="C6" s="104"/>
      <c r="D6" s="205" t="s">
        <v>149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 Chlumčany M2</v>
      </c>
      <c r="D7" s="9" t="str">
        <f>D5</f>
        <v>TJ Slavoj Plzeň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2"/>
      <c r="D8" s="164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157" t="s">
        <v>150</v>
      </c>
      <c r="D9" s="165" t="s">
        <v>151</v>
      </c>
      <c r="E9" s="36">
        <v>18</v>
      </c>
      <c r="F9" s="17" t="s">
        <v>18</v>
      </c>
      <c r="G9" s="37">
        <v>21</v>
      </c>
      <c r="H9" s="36">
        <v>14</v>
      </c>
      <c r="I9" s="17" t="s">
        <v>18</v>
      </c>
      <c r="J9" s="37">
        <v>21</v>
      </c>
      <c r="K9" s="36"/>
      <c r="L9" s="17" t="s">
        <v>18</v>
      </c>
      <c r="M9" s="37"/>
      <c r="N9" s="19">
        <v>32</v>
      </c>
      <c r="O9" s="20"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 t="s">
        <v>75</v>
      </c>
    </row>
    <row r="10" spans="2:20" ht="30" customHeight="1">
      <c r="B10" s="105" t="s">
        <v>23</v>
      </c>
      <c r="C10" s="158" t="s">
        <v>113</v>
      </c>
      <c r="D10" s="157" t="s">
        <v>152</v>
      </c>
      <c r="E10" s="36">
        <v>21</v>
      </c>
      <c r="F10" s="16" t="s">
        <v>18</v>
      </c>
      <c r="G10" s="37">
        <v>16</v>
      </c>
      <c r="H10" s="36">
        <v>21</v>
      </c>
      <c r="I10" s="16" t="s">
        <v>18</v>
      </c>
      <c r="J10" s="37">
        <v>16</v>
      </c>
      <c r="K10" s="36"/>
      <c r="L10" s="16" t="s">
        <v>18</v>
      </c>
      <c r="M10" s="37"/>
      <c r="N10" s="19">
        <v>42</v>
      </c>
      <c r="O10" s="20">
        <v>32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144</v>
      </c>
    </row>
    <row r="11" spans="2:20" ht="30" customHeight="1">
      <c r="B11" s="105" t="s">
        <v>19</v>
      </c>
      <c r="C11" s="157" t="s">
        <v>153</v>
      </c>
      <c r="D11" s="158" t="s">
        <v>154</v>
      </c>
      <c r="E11" s="36">
        <v>15</v>
      </c>
      <c r="F11" s="16" t="s">
        <v>18</v>
      </c>
      <c r="G11" s="37">
        <v>21</v>
      </c>
      <c r="H11" s="36">
        <v>17</v>
      </c>
      <c r="I11" s="16" t="s">
        <v>18</v>
      </c>
      <c r="J11" s="37">
        <v>21</v>
      </c>
      <c r="K11" s="36"/>
      <c r="L11" s="16" t="s">
        <v>18</v>
      </c>
      <c r="M11" s="37"/>
      <c r="N11" s="19">
        <v>32</v>
      </c>
      <c r="O11" s="20"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 t="s">
        <v>155</v>
      </c>
    </row>
    <row r="12" spans="2:20" ht="30" customHeight="1" thickBot="1">
      <c r="B12" s="159" t="s">
        <v>24</v>
      </c>
      <c r="C12" s="160" t="s">
        <v>156</v>
      </c>
      <c r="D12" s="166" t="s">
        <v>157</v>
      </c>
      <c r="E12" s="161">
        <v>21</v>
      </c>
      <c r="F12" s="26" t="s">
        <v>18</v>
      </c>
      <c r="G12" s="162">
        <v>12</v>
      </c>
      <c r="H12" s="161">
        <v>21</v>
      </c>
      <c r="I12" s="26" t="s">
        <v>18</v>
      </c>
      <c r="J12" s="162">
        <v>18</v>
      </c>
      <c r="K12" s="161"/>
      <c r="L12" s="26" t="s">
        <v>18</v>
      </c>
      <c r="M12" s="162"/>
      <c r="N12" s="19">
        <v>42</v>
      </c>
      <c r="O12" s="20">
        <v>30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144</v>
      </c>
    </row>
    <row r="13" spans="2:20" ht="34.5" customHeight="1" thickBot="1">
      <c r="B13" s="163" t="s">
        <v>8</v>
      </c>
      <c r="C13" s="224" t="s">
        <v>158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>SUM(N9:N12)</f>
        <v>148</v>
      </c>
      <c r="O13" s="24">
        <f>SUM(O9:O12)</f>
        <v>146</v>
      </c>
      <c r="P13" s="23">
        <v>4</v>
      </c>
      <c r="Q13" s="25">
        <v>4</v>
      </c>
      <c r="R13" s="23">
        <v>2</v>
      </c>
      <c r="S13" s="24"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7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9.5" customHeight="1" thickBot="1">
      <c r="B3" s="115" t="s">
        <v>1</v>
      </c>
      <c r="C3" s="116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91" t="s">
        <v>40</v>
      </c>
      <c r="R3" s="191"/>
      <c r="S3" s="192" t="s">
        <v>70</v>
      </c>
      <c r="T3" s="192"/>
    </row>
    <row r="4" spans="2:20" ht="19.5" customHeight="1" thickTop="1">
      <c r="B4" s="117" t="s">
        <v>3</v>
      </c>
      <c r="C4" s="118"/>
      <c r="D4" s="193" t="s">
        <v>58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 t="s">
        <v>14</v>
      </c>
      <c r="R4" s="194"/>
      <c r="S4" s="195" t="s">
        <v>132</v>
      </c>
      <c r="T4" s="195"/>
    </row>
    <row r="5" spans="2:20" ht="19.5" customHeight="1">
      <c r="B5" s="117" t="s">
        <v>4</v>
      </c>
      <c r="C5" s="119"/>
      <c r="D5" s="181" t="s">
        <v>57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 t="s">
        <v>2</v>
      </c>
      <c r="R5" s="182"/>
      <c r="S5" s="183" t="s">
        <v>141</v>
      </c>
      <c r="T5" s="183"/>
    </row>
    <row r="6" spans="2:20" ht="19.5" customHeight="1" thickBot="1">
      <c r="B6" s="120" t="s">
        <v>5</v>
      </c>
      <c r="C6" s="121"/>
      <c r="D6" s="184" t="s">
        <v>119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2"/>
      <c r="R6" s="123"/>
      <c r="S6" s="124" t="s">
        <v>37</v>
      </c>
      <c r="T6" s="125" t="s">
        <v>21</v>
      </c>
    </row>
    <row r="7" spans="2:20" ht="24.75" customHeight="1">
      <c r="B7" s="126"/>
      <c r="C7" s="127" t="str">
        <f>D4</f>
        <v>TJ Bílá Hora M</v>
      </c>
      <c r="D7" s="127" t="str">
        <f>D5</f>
        <v>TJ Slavoj Plzeň M</v>
      </c>
      <c r="E7" s="185" t="s">
        <v>6</v>
      </c>
      <c r="F7" s="185"/>
      <c r="G7" s="185"/>
      <c r="H7" s="185"/>
      <c r="I7" s="185"/>
      <c r="J7" s="185"/>
      <c r="K7" s="185"/>
      <c r="L7" s="185"/>
      <c r="M7" s="185"/>
      <c r="N7" s="186" t="s">
        <v>15</v>
      </c>
      <c r="O7" s="186"/>
      <c r="P7" s="186" t="s">
        <v>16</v>
      </c>
      <c r="Q7" s="186"/>
      <c r="R7" s="186" t="s">
        <v>17</v>
      </c>
      <c r="S7" s="186"/>
      <c r="T7" s="128" t="s">
        <v>7</v>
      </c>
    </row>
    <row r="8" spans="2:20" ht="9.75" customHeight="1" thickBot="1">
      <c r="B8" s="129"/>
      <c r="C8" s="130"/>
      <c r="D8" s="131"/>
      <c r="E8" s="179">
        <v>1</v>
      </c>
      <c r="F8" s="179"/>
      <c r="G8" s="179"/>
      <c r="H8" s="179">
        <v>2</v>
      </c>
      <c r="I8" s="179"/>
      <c r="J8" s="179"/>
      <c r="K8" s="179">
        <v>3</v>
      </c>
      <c r="L8" s="179"/>
      <c r="M8" s="179"/>
      <c r="N8" s="132"/>
      <c r="O8" s="133"/>
      <c r="P8" s="132"/>
      <c r="Q8" s="133"/>
      <c r="R8" s="132"/>
      <c r="S8" s="133"/>
      <c r="T8" s="134"/>
    </row>
    <row r="9" spans="2:20" ht="30" customHeight="1" thickTop="1">
      <c r="B9" s="135" t="s">
        <v>20</v>
      </c>
      <c r="C9" s="136" t="s">
        <v>133</v>
      </c>
      <c r="D9" s="137" t="s">
        <v>134</v>
      </c>
      <c r="E9" s="138">
        <v>21</v>
      </c>
      <c r="F9" s="139" t="s">
        <v>18</v>
      </c>
      <c r="G9" s="140">
        <v>14</v>
      </c>
      <c r="H9" s="138">
        <v>21</v>
      </c>
      <c r="I9" s="139" t="s">
        <v>18</v>
      </c>
      <c r="J9" s="140">
        <v>19</v>
      </c>
      <c r="K9" s="138"/>
      <c r="L9" s="139" t="s">
        <v>18</v>
      </c>
      <c r="M9" s="140"/>
      <c r="N9" s="141">
        <f>E9+H9+K9</f>
        <v>42</v>
      </c>
      <c r="O9" s="142">
        <f>G9+J9+M9</f>
        <v>33</v>
      </c>
      <c r="P9" s="143">
        <f>IF(E9&gt;G9,1,0)+IF(H9&gt;J9,1,0)+IF(K9&gt;M9,1,0)</f>
        <v>2</v>
      </c>
      <c r="Q9" s="144">
        <f>IF(E9&lt;G9,1,0)+IF(H9&lt;J9,1,0)+IF(K9&lt;M9,1,0)</f>
        <v>0</v>
      </c>
      <c r="R9" s="145">
        <f aca="true" t="shared" si="0" ref="R9:S12">IF(P9=2,1,0)</f>
        <v>1</v>
      </c>
      <c r="S9" s="146">
        <f t="shared" si="0"/>
        <v>0</v>
      </c>
      <c r="T9" s="147" t="s">
        <v>65</v>
      </c>
    </row>
    <row r="10" spans="2:20" ht="30" customHeight="1">
      <c r="B10" s="135" t="s">
        <v>23</v>
      </c>
      <c r="C10" s="136" t="s">
        <v>82</v>
      </c>
      <c r="D10" s="136" t="s">
        <v>135</v>
      </c>
      <c r="E10" s="138">
        <v>21</v>
      </c>
      <c r="F10" s="144" t="s">
        <v>18</v>
      </c>
      <c r="G10" s="140">
        <v>10</v>
      </c>
      <c r="H10" s="138">
        <v>21</v>
      </c>
      <c r="I10" s="144" t="s">
        <v>18</v>
      </c>
      <c r="J10" s="140">
        <v>10</v>
      </c>
      <c r="K10" s="138"/>
      <c r="L10" s="144" t="s">
        <v>18</v>
      </c>
      <c r="M10" s="140"/>
      <c r="N10" s="141">
        <f>E10+H10+K10</f>
        <v>42</v>
      </c>
      <c r="O10" s="142">
        <f>G10+J10+M10</f>
        <v>20</v>
      </c>
      <c r="P10" s="143">
        <f>IF(E10&gt;G10,1,0)+IF(H10&gt;J10,1,0)+IF(K10&gt;M10,1,0)</f>
        <v>2</v>
      </c>
      <c r="Q10" s="144">
        <f>IF(E10&lt;G10,1,0)+IF(H10&lt;J10,1,0)+IF(K10&lt;M10,1,0)</f>
        <v>0</v>
      </c>
      <c r="R10" s="148">
        <f t="shared" si="0"/>
        <v>1</v>
      </c>
      <c r="S10" s="146">
        <f t="shared" si="0"/>
        <v>0</v>
      </c>
      <c r="T10" s="147" t="s">
        <v>136</v>
      </c>
    </row>
    <row r="11" spans="2:20" ht="30" customHeight="1">
      <c r="B11" s="135" t="s">
        <v>19</v>
      </c>
      <c r="C11" s="136" t="s">
        <v>137</v>
      </c>
      <c r="D11" s="136" t="s">
        <v>138</v>
      </c>
      <c r="E11" s="138">
        <v>21</v>
      </c>
      <c r="F11" s="144" t="s">
        <v>18</v>
      </c>
      <c r="G11" s="140">
        <v>13</v>
      </c>
      <c r="H11" s="138">
        <v>21</v>
      </c>
      <c r="I11" s="144" t="s">
        <v>18</v>
      </c>
      <c r="J11" s="140">
        <v>15</v>
      </c>
      <c r="K11" s="138"/>
      <c r="L11" s="144" t="s">
        <v>18</v>
      </c>
      <c r="M11" s="140"/>
      <c r="N11" s="141">
        <f>E11+H11+K11</f>
        <v>42</v>
      </c>
      <c r="O11" s="142">
        <f>G11+J11+M11</f>
        <v>28</v>
      </c>
      <c r="P11" s="143">
        <f>IF(E11&gt;G11,1,0)+IF(H11&gt;J11,1,0)+IF(K11&gt;M11,1,0)</f>
        <v>2</v>
      </c>
      <c r="Q11" s="144">
        <f>IF(E11&lt;G11,1,0)+IF(H11&lt;J11,1,0)+IF(K11&lt;M11,1,0)</f>
        <v>0</v>
      </c>
      <c r="R11" s="148">
        <f t="shared" si="0"/>
        <v>1</v>
      </c>
      <c r="S11" s="146">
        <f t="shared" si="0"/>
        <v>0</v>
      </c>
      <c r="T11" s="147" t="s">
        <v>135</v>
      </c>
    </row>
    <row r="12" spans="2:20" ht="30" customHeight="1" thickBot="1">
      <c r="B12" s="135" t="s">
        <v>24</v>
      </c>
      <c r="C12" s="136" t="s">
        <v>139</v>
      </c>
      <c r="D12" s="136" t="s">
        <v>140</v>
      </c>
      <c r="E12" s="138">
        <v>10</v>
      </c>
      <c r="F12" s="144" t="s">
        <v>18</v>
      </c>
      <c r="G12" s="140">
        <v>21</v>
      </c>
      <c r="H12" s="138">
        <v>21</v>
      </c>
      <c r="I12" s="144" t="s">
        <v>18</v>
      </c>
      <c r="J12" s="140">
        <v>23</v>
      </c>
      <c r="K12" s="138"/>
      <c r="L12" s="144" t="s">
        <v>18</v>
      </c>
      <c r="M12" s="140"/>
      <c r="N12" s="141">
        <f>E12+H12+K12</f>
        <v>31</v>
      </c>
      <c r="O12" s="142">
        <f>G12+J12+M12</f>
        <v>44</v>
      </c>
      <c r="P12" s="143">
        <f>IF(E12&gt;G12,1,0)+IF(H12&gt;J12,1,0)+IF(K12&gt;M12,1,0)</f>
        <v>0</v>
      </c>
      <c r="Q12" s="144">
        <f>IF(E12&lt;G12,1,0)+IF(H12&lt;J12,1,0)+IF(K12&lt;M12,1,0)</f>
        <v>2</v>
      </c>
      <c r="R12" s="148">
        <f t="shared" si="0"/>
        <v>0</v>
      </c>
      <c r="S12" s="146">
        <f t="shared" si="0"/>
        <v>1</v>
      </c>
      <c r="T12" s="147" t="s">
        <v>82</v>
      </c>
    </row>
    <row r="13" spans="2:20" ht="34.5" customHeight="1" thickBot="1">
      <c r="B13" s="22" t="s">
        <v>8</v>
      </c>
      <c r="C13" s="196" t="s">
        <v>58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149">
        <f aca="true" t="shared" si="1" ref="N13:S13">SUM(N9:N12)</f>
        <v>157</v>
      </c>
      <c r="O13" s="150">
        <f t="shared" si="1"/>
        <v>125</v>
      </c>
      <c r="P13" s="149">
        <f t="shared" si="1"/>
        <v>6</v>
      </c>
      <c r="Q13" s="151">
        <f t="shared" si="1"/>
        <v>2</v>
      </c>
      <c r="R13" s="149">
        <f t="shared" si="1"/>
        <v>3</v>
      </c>
      <c r="S13" s="150">
        <f t="shared" si="1"/>
        <v>1</v>
      </c>
      <c r="T13" s="152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53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0" ht="36" customHeight="1">
      <c r="B18" s="28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92" t="s">
        <v>70</v>
      </c>
      <c r="T3" s="192"/>
    </row>
    <row r="4" spans="2:20" ht="19.5" customHeight="1" thickTop="1">
      <c r="B4" s="5" t="s">
        <v>3</v>
      </c>
      <c r="C4" s="6"/>
      <c r="D4" s="217" t="s">
        <v>41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142</v>
      </c>
      <c r="T4" s="223"/>
    </row>
    <row r="5" spans="2:20" ht="19.5" customHeight="1">
      <c r="B5" s="5" t="s">
        <v>4</v>
      </c>
      <c r="C5" s="43"/>
      <c r="D5" s="198" t="s">
        <v>57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143</v>
      </c>
      <c r="T5" s="204"/>
    </row>
    <row r="6" spans="2:20" ht="19.5" customHeight="1" thickBot="1">
      <c r="B6" s="7" t="s">
        <v>5</v>
      </c>
      <c r="C6" s="104"/>
      <c r="D6" s="205" t="s">
        <v>118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TJ Slavoj Plzeň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109</v>
      </c>
      <c r="D9" s="41" t="s">
        <v>146</v>
      </c>
      <c r="E9" s="36">
        <v>21</v>
      </c>
      <c r="F9" s="17" t="s">
        <v>18</v>
      </c>
      <c r="G9" s="37">
        <v>12</v>
      </c>
      <c r="H9" s="36">
        <v>21</v>
      </c>
      <c r="I9" s="17" t="s">
        <v>18</v>
      </c>
      <c r="J9" s="37">
        <v>16</v>
      </c>
      <c r="K9" s="36"/>
      <c r="L9" s="17" t="s">
        <v>18</v>
      </c>
      <c r="M9" s="37"/>
      <c r="N9" s="19">
        <f>E9+H9+K9</f>
        <v>42</v>
      </c>
      <c r="O9" s="20">
        <f>G9+J9+M9</f>
        <v>28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111</v>
      </c>
    </row>
    <row r="10" spans="2:20" ht="30" customHeight="1">
      <c r="B10" s="105" t="s">
        <v>23</v>
      </c>
      <c r="C10" s="40" t="s">
        <v>112</v>
      </c>
      <c r="D10" s="40" t="s">
        <v>136</v>
      </c>
      <c r="E10" s="36">
        <v>21</v>
      </c>
      <c r="F10" s="16" t="s">
        <v>18</v>
      </c>
      <c r="G10" s="37">
        <v>19</v>
      </c>
      <c r="H10" s="36">
        <v>21</v>
      </c>
      <c r="I10" s="16" t="s">
        <v>18</v>
      </c>
      <c r="J10" s="37">
        <v>19</v>
      </c>
      <c r="K10" s="36"/>
      <c r="L10" s="16" t="s">
        <v>18</v>
      </c>
      <c r="M10" s="37"/>
      <c r="N10" s="19">
        <f>E10+H10+K10</f>
        <v>42</v>
      </c>
      <c r="O10" s="20">
        <f>G10+J10+M10</f>
        <v>38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108</v>
      </c>
    </row>
    <row r="11" spans="2:20" ht="30" customHeight="1">
      <c r="B11" s="105" t="s">
        <v>19</v>
      </c>
      <c r="C11" s="40" t="s">
        <v>114</v>
      </c>
      <c r="D11" s="40" t="s">
        <v>144</v>
      </c>
      <c r="E11" s="36">
        <v>22</v>
      </c>
      <c r="F11" s="16" t="s">
        <v>18</v>
      </c>
      <c r="G11" s="37">
        <v>20</v>
      </c>
      <c r="H11" s="36">
        <v>18</v>
      </c>
      <c r="I11" s="16" t="s">
        <v>18</v>
      </c>
      <c r="J11" s="37">
        <v>21</v>
      </c>
      <c r="K11" s="36">
        <v>10</v>
      </c>
      <c r="L11" s="16" t="s">
        <v>18</v>
      </c>
      <c r="M11" s="37">
        <v>21</v>
      </c>
      <c r="N11" s="19">
        <f>E11+H11+K11</f>
        <v>50</v>
      </c>
      <c r="O11" s="20">
        <f>G11+J11+M11</f>
        <v>62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 t="s">
        <v>108</v>
      </c>
    </row>
    <row r="12" spans="2:20" ht="30" customHeight="1" thickBot="1">
      <c r="B12" s="105" t="s">
        <v>24</v>
      </c>
      <c r="C12" s="40" t="s">
        <v>116</v>
      </c>
      <c r="D12" s="40" t="s">
        <v>145</v>
      </c>
      <c r="E12" s="36">
        <v>21</v>
      </c>
      <c r="F12" s="16" t="s">
        <v>18</v>
      </c>
      <c r="G12" s="37">
        <v>12</v>
      </c>
      <c r="H12" s="36">
        <v>21</v>
      </c>
      <c r="I12" s="16" t="s">
        <v>18</v>
      </c>
      <c r="J12" s="37">
        <v>18</v>
      </c>
      <c r="K12" s="36"/>
      <c r="L12" s="16" t="s">
        <v>18</v>
      </c>
      <c r="M12" s="37"/>
      <c r="N12" s="19">
        <f>E12+H12+K12</f>
        <v>42</v>
      </c>
      <c r="O12" s="20">
        <f>G12+J12+M12</f>
        <v>30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108</v>
      </c>
    </row>
    <row r="13" spans="2:20" ht="34.5" customHeight="1" thickBot="1">
      <c r="B13" s="22" t="s">
        <v>8</v>
      </c>
      <c r="C13" s="196" t="str">
        <f>IF(R13&gt;S13,D4,IF(S13&gt;R13,D5,"remíza"))</f>
        <v>Keramika Chlumčany M1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176</v>
      </c>
      <c r="O13" s="24">
        <f t="shared" si="1"/>
        <v>158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55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122</v>
      </c>
      <c r="T4" s="223"/>
    </row>
    <row r="5" spans="2:20" ht="19.5" customHeight="1">
      <c r="B5" s="5" t="s">
        <v>4</v>
      </c>
      <c r="C5" s="43"/>
      <c r="D5" s="198" t="s">
        <v>41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28" t="s">
        <v>85</v>
      </c>
      <c r="T5" s="204"/>
    </row>
    <row r="6" spans="2:20" ht="19.5" customHeight="1" thickBot="1">
      <c r="B6" s="7" t="s">
        <v>5</v>
      </c>
      <c r="C6" s="104"/>
      <c r="D6" s="205" t="s">
        <v>60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Keramika Chlumčany M1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123</v>
      </c>
      <c r="D9" s="41" t="s">
        <v>128</v>
      </c>
      <c r="E9" s="36">
        <v>21</v>
      </c>
      <c r="F9" s="17" t="s">
        <v>18</v>
      </c>
      <c r="G9" s="37">
        <v>19</v>
      </c>
      <c r="H9" s="36">
        <v>10</v>
      </c>
      <c r="I9" s="17" t="s">
        <v>18</v>
      </c>
      <c r="J9" s="37">
        <v>21</v>
      </c>
      <c r="K9" s="36">
        <v>11</v>
      </c>
      <c r="L9" s="17" t="s">
        <v>18</v>
      </c>
      <c r="M9" s="37">
        <v>21</v>
      </c>
      <c r="N9" s="19">
        <f>E9+H9+K9</f>
        <v>42</v>
      </c>
      <c r="O9" s="20">
        <f>G9+J9+M9</f>
        <v>61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61</v>
      </c>
      <c r="D10" s="40" t="s">
        <v>129</v>
      </c>
      <c r="E10" s="36">
        <v>21</v>
      </c>
      <c r="F10" s="16" t="s">
        <v>18</v>
      </c>
      <c r="G10" s="37">
        <v>19</v>
      </c>
      <c r="H10" s="36">
        <v>18</v>
      </c>
      <c r="I10" s="16" t="s">
        <v>18</v>
      </c>
      <c r="J10" s="37">
        <v>21</v>
      </c>
      <c r="K10" s="36">
        <v>18</v>
      </c>
      <c r="L10" s="16" t="s">
        <v>18</v>
      </c>
      <c r="M10" s="37">
        <v>21</v>
      </c>
      <c r="N10" s="19">
        <f>E10+H10+K10</f>
        <v>57</v>
      </c>
      <c r="O10" s="20">
        <f>G10+J10+M10</f>
        <v>61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125</v>
      </c>
      <c r="D11" s="40" t="s">
        <v>130</v>
      </c>
      <c r="E11" s="36">
        <v>21</v>
      </c>
      <c r="F11" s="16" t="s">
        <v>18</v>
      </c>
      <c r="G11" s="37">
        <v>15</v>
      </c>
      <c r="H11" s="36">
        <v>19</v>
      </c>
      <c r="I11" s="16" t="s">
        <v>18</v>
      </c>
      <c r="J11" s="37">
        <v>21</v>
      </c>
      <c r="K11" s="36">
        <v>21</v>
      </c>
      <c r="L11" s="16" t="s">
        <v>18</v>
      </c>
      <c r="M11" s="37">
        <v>18</v>
      </c>
      <c r="N11" s="19">
        <f>E11+H11+K11</f>
        <v>61</v>
      </c>
      <c r="O11" s="20">
        <f>G11+J11+M11</f>
        <v>54</v>
      </c>
      <c r="P11" s="21">
        <f>IF(E11&gt;G11,1,0)+IF(H11&gt;J11,1,0)+IF(K11&gt;M11,1,0)</f>
        <v>2</v>
      </c>
      <c r="Q11" s="16">
        <f>IF(E11&lt;G11,1,0)+IF(H11&lt;J11,1,0)+IF(K11&lt;M11,1,0)</f>
        <v>1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63</v>
      </c>
      <c r="D12" s="40" t="s">
        <v>131</v>
      </c>
      <c r="E12" s="36">
        <v>15</v>
      </c>
      <c r="F12" s="16" t="s">
        <v>18</v>
      </c>
      <c r="G12" s="37">
        <v>21</v>
      </c>
      <c r="H12" s="36">
        <v>18</v>
      </c>
      <c r="I12" s="16" t="s">
        <v>18</v>
      </c>
      <c r="J12" s="37">
        <v>21</v>
      </c>
      <c r="K12" s="36"/>
      <c r="L12" s="16" t="s">
        <v>18</v>
      </c>
      <c r="M12" s="37"/>
      <c r="N12" s="19">
        <f>E12+H12+K12</f>
        <v>33</v>
      </c>
      <c r="O12" s="20">
        <f>G12+J12+M12</f>
        <v>42</v>
      </c>
      <c r="P12" s="21">
        <f>IF(E12&gt;G12,1,0)+IF(H12&gt;J12,1,0)+IF(K12&gt;M12,1,0)</f>
        <v>0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Keramika Chlumčany M1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193</v>
      </c>
      <c r="O13" s="24">
        <f t="shared" si="1"/>
        <v>218</v>
      </c>
      <c r="P13" s="23">
        <f t="shared" si="1"/>
        <v>4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55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122</v>
      </c>
      <c r="T4" s="223"/>
    </row>
    <row r="5" spans="2:20" ht="19.5" customHeight="1">
      <c r="B5" s="5" t="s">
        <v>4</v>
      </c>
      <c r="C5" s="43"/>
      <c r="D5" s="198" t="s">
        <v>42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28" t="s">
        <v>85</v>
      </c>
      <c r="T5" s="204"/>
    </row>
    <row r="6" spans="2:20" ht="19.5" customHeight="1" thickBot="1">
      <c r="B6" s="7" t="s">
        <v>5</v>
      </c>
      <c r="C6" s="104"/>
      <c r="D6" s="205" t="s">
        <v>60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Keramika Chlumčany M2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123</v>
      </c>
      <c r="D9" s="41" t="s">
        <v>124</v>
      </c>
      <c r="E9" s="36">
        <v>21</v>
      </c>
      <c r="F9" s="17" t="s">
        <v>18</v>
      </c>
      <c r="G9" s="37">
        <v>16</v>
      </c>
      <c r="H9" s="36">
        <v>22</v>
      </c>
      <c r="I9" s="17" t="s">
        <v>18</v>
      </c>
      <c r="J9" s="37">
        <v>20</v>
      </c>
      <c r="K9" s="36"/>
      <c r="L9" s="17" t="s">
        <v>18</v>
      </c>
      <c r="M9" s="37"/>
      <c r="N9" s="19">
        <f>E9+H9+K9</f>
        <v>43</v>
      </c>
      <c r="O9" s="20">
        <f>G9+J9+M9</f>
        <v>36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61</v>
      </c>
      <c r="D10" s="40" t="s">
        <v>77</v>
      </c>
      <c r="E10" s="36">
        <v>7</v>
      </c>
      <c r="F10" s="16" t="s">
        <v>18</v>
      </c>
      <c r="G10" s="37">
        <v>21</v>
      </c>
      <c r="H10" s="36">
        <v>22</v>
      </c>
      <c r="I10" s="16" t="s">
        <v>18</v>
      </c>
      <c r="J10" s="37">
        <v>20</v>
      </c>
      <c r="K10" s="36">
        <v>12</v>
      </c>
      <c r="L10" s="16" t="s">
        <v>18</v>
      </c>
      <c r="M10" s="37">
        <v>21</v>
      </c>
      <c r="N10" s="19">
        <f>E10+H10+K10</f>
        <v>41</v>
      </c>
      <c r="O10" s="20">
        <f>G10+J10+M10</f>
        <v>62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125</v>
      </c>
      <c r="D11" s="40" t="s">
        <v>78</v>
      </c>
      <c r="E11" s="36">
        <v>21</v>
      </c>
      <c r="F11" s="16" t="s">
        <v>18</v>
      </c>
      <c r="G11" s="37">
        <v>12</v>
      </c>
      <c r="H11" s="36">
        <v>24</v>
      </c>
      <c r="I11" s="16" t="s">
        <v>18</v>
      </c>
      <c r="J11" s="37">
        <v>22</v>
      </c>
      <c r="K11" s="36"/>
      <c r="L11" s="16" t="s">
        <v>18</v>
      </c>
      <c r="M11" s="37"/>
      <c r="N11" s="19">
        <f>E11+H11+K11</f>
        <v>45</v>
      </c>
      <c r="O11" s="20">
        <f>G11+J11+M11</f>
        <v>34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63</v>
      </c>
      <c r="D12" s="40" t="s">
        <v>126</v>
      </c>
      <c r="E12" s="36">
        <v>21</v>
      </c>
      <c r="F12" s="16" t="s">
        <v>18</v>
      </c>
      <c r="G12" s="37">
        <v>7</v>
      </c>
      <c r="H12" s="36">
        <v>21</v>
      </c>
      <c r="I12" s="16" t="s">
        <v>18</v>
      </c>
      <c r="J12" s="37">
        <v>19</v>
      </c>
      <c r="K12" s="36"/>
      <c r="L12" s="16" t="s">
        <v>18</v>
      </c>
      <c r="M12" s="37"/>
      <c r="N12" s="19">
        <f>E12+H12+K12</f>
        <v>42</v>
      </c>
      <c r="O12" s="20">
        <f>G12+J12+M12</f>
        <v>26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SK Jupiter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171</v>
      </c>
      <c r="O13" s="24">
        <f t="shared" si="1"/>
        <v>158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 t="s">
        <v>127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M16" sqref="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106</v>
      </c>
      <c r="T4" s="223"/>
    </row>
    <row r="5" spans="2:20" ht="19.5" customHeight="1">
      <c r="B5" s="5" t="s">
        <v>4</v>
      </c>
      <c r="C5" s="43"/>
      <c r="D5" s="198" t="s">
        <v>42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107</v>
      </c>
      <c r="T5" s="204"/>
    </row>
    <row r="6" spans="2:20" ht="19.5" customHeight="1" thickBot="1">
      <c r="B6" s="7" t="s">
        <v>5</v>
      </c>
      <c r="C6" s="104"/>
      <c r="D6" s="205" t="s">
        <v>118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Keramika Chlumčany M2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109</v>
      </c>
      <c r="D9" s="41" t="s">
        <v>110</v>
      </c>
      <c r="E9" s="36">
        <v>21</v>
      </c>
      <c r="F9" s="17" t="s">
        <v>18</v>
      </c>
      <c r="G9" s="37">
        <v>8</v>
      </c>
      <c r="H9" s="36">
        <v>21</v>
      </c>
      <c r="I9" s="17" t="s">
        <v>18</v>
      </c>
      <c r="J9" s="37">
        <v>8</v>
      </c>
      <c r="K9" s="36"/>
      <c r="L9" s="17" t="s">
        <v>18</v>
      </c>
      <c r="M9" s="37"/>
      <c r="N9" s="19">
        <f>E9+H9+K9</f>
        <v>42</v>
      </c>
      <c r="O9" s="20">
        <f>G9+J9+M9</f>
        <v>16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111</v>
      </c>
    </row>
    <row r="10" spans="2:20" ht="30" customHeight="1">
      <c r="B10" s="105" t="s">
        <v>23</v>
      </c>
      <c r="C10" s="40" t="s">
        <v>112</v>
      </c>
      <c r="D10" s="40" t="s">
        <v>113</v>
      </c>
      <c r="E10" s="36">
        <v>21</v>
      </c>
      <c r="F10" s="16" t="s">
        <v>18</v>
      </c>
      <c r="G10" s="37">
        <v>10</v>
      </c>
      <c r="H10" s="36">
        <v>21</v>
      </c>
      <c r="I10" s="16" t="s">
        <v>18</v>
      </c>
      <c r="J10" s="37">
        <v>12</v>
      </c>
      <c r="K10" s="36"/>
      <c r="L10" s="16" t="s">
        <v>18</v>
      </c>
      <c r="M10" s="37"/>
      <c r="N10" s="19">
        <f>E10+H10+K10</f>
        <v>42</v>
      </c>
      <c r="O10" s="20">
        <f>G10+J10+M10</f>
        <v>22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108</v>
      </c>
    </row>
    <row r="11" spans="2:20" ht="30" customHeight="1">
      <c r="B11" s="105" t="s">
        <v>19</v>
      </c>
      <c r="C11" s="40" t="s">
        <v>114</v>
      </c>
      <c r="D11" s="40" t="s">
        <v>115</v>
      </c>
      <c r="E11" s="36">
        <v>21</v>
      </c>
      <c r="F11" s="16" t="s">
        <v>18</v>
      </c>
      <c r="G11" s="37">
        <v>15</v>
      </c>
      <c r="H11" s="36">
        <v>22</v>
      </c>
      <c r="I11" s="16" t="s">
        <v>18</v>
      </c>
      <c r="J11" s="37">
        <v>20</v>
      </c>
      <c r="K11" s="36"/>
      <c r="L11" s="16" t="s">
        <v>18</v>
      </c>
      <c r="M11" s="37"/>
      <c r="N11" s="19">
        <f>E11+H11+K11</f>
        <v>43</v>
      </c>
      <c r="O11" s="20">
        <f>G11+J11+M11</f>
        <v>35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 t="s">
        <v>108</v>
      </c>
    </row>
    <row r="12" spans="2:20" ht="30" customHeight="1" thickBot="1">
      <c r="B12" s="105" t="s">
        <v>24</v>
      </c>
      <c r="C12" s="40" t="s">
        <v>116</v>
      </c>
      <c r="D12" s="40" t="s">
        <v>117</v>
      </c>
      <c r="E12" s="36">
        <v>22</v>
      </c>
      <c r="F12" s="16" t="s">
        <v>18</v>
      </c>
      <c r="G12" s="37">
        <v>20</v>
      </c>
      <c r="H12" s="36">
        <v>21</v>
      </c>
      <c r="I12" s="16" t="s">
        <v>18</v>
      </c>
      <c r="J12" s="37">
        <v>12</v>
      </c>
      <c r="K12" s="36"/>
      <c r="L12" s="16" t="s">
        <v>18</v>
      </c>
      <c r="M12" s="37"/>
      <c r="N12" s="19">
        <f>E12+H12+K12</f>
        <v>43</v>
      </c>
      <c r="O12" s="20">
        <f>G12+J12+M12</f>
        <v>32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108</v>
      </c>
    </row>
    <row r="13" spans="2:20" ht="34.5" customHeight="1" thickBot="1">
      <c r="B13" s="22" t="s">
        <v>8</v>
      </c>
      <c r="C13" s="196" t="str">
        <f>IF(R13&gt;S13,D4,IF(S13&gt;R13,D5,"remíza"))</f>
        <v>Keramika Chlumčany M1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170</v>
      </c>
      <c r="O13" s="24">
        <f t="shared" si="1"/>
        <v>105</v>
      </c>
      <c r="P13" s="23">
        <f t="shared" si="1"/>
        <v>8</v>
      </c>
      <c r="Q13" s="25">
        <f t="shared" si="1"/>
        <v>0</v>
      </c>
      <c r="R13" s="23">
        <f t="shared" si="1"/>
        <v>4</v>
      </c>
      <c r="S13" s="24">
        <f t="shared" si="1"/>
        <v>0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8.00390625" style="86" customWidth="1"/>
    <col min="2" max="2" width="17.75390625" style="86" customWidth="1"/>
    <col min="3" max="3" width="1.75390625" style="86" customWidth="1"/>
    <col min="4" max="4" width="17.75390625" style="86" customWidth="1"/>
    <col min="5" max="5" width="5.75390625" style="86" customWidth="1"/>
    <col min="6" max="6" width="17.75390625" style="86" customWidth="1"/>
    <col min="7" max="7" width="1.75390625" style="86" customWidth="1"/>
    <col min="8" max="8" width="17.75390625" style="86" customWidth="1"/>
    <col min="9" max="9" width="5.75390625" style="86" customWidth="1"/>
    <col min="10" max="10" width="17.75390625" style="86" customWidth="1"/>
    <col min="11" max="11" width="1.75390625" style="86" customWidth="1"/>
    <col min="12" max="12" width="17.75390625" style="86" customWidth="1"/>
    <col min="13" max="13" width="5.75390625" style="86" customWidth="1"/>
    <col min="14" max="14" width="1.875" style="86" customWidth="1"/>
    <col min="15" max="15" width="3.875" style="86" customWidth="1"/>
    <col min="16" max="16" width="3.125" style="86" customWidth="1"/>
    <col min="17" max="16384" width="9.125" style="86" customWidth="1"/>
  </cols>
  <sheetData>
    <row r="1" ht="10.5" customHeight="1"/>
    <row r="2" spans="2:12" ht="23.25">
      <c r="B2" s="178" t="s">
        <v>101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9" ht="6.75" customHeight="1">
      <c r="B3" s="94"/>
      <c r="C3" s="94"/>
      <c r="D3" s="94"/>
      <c r="E3" s="94"/>
      <c r="F3" s="94"/>
      <c r="G3" s="94"/>
      <c r="H3" s="94"/>
      <c r="I3" s="94"/>
    </row>
    <row r="4" spans="2:12" ht="16.5" customHeight="1">
      <c r="B4" s="175" t="s">
        <v>102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2:9" ht="12" customHeight="1">
      <c r="B5" s="95"/>
      <c r="C5" s="95"/>
      <c r="D5" s="95"/>
      <c r="E5" s="95"/>
      <c r="F5" s="95"/>
      <c r="G5" s="95"/>
      <c r="H5" s="95"/>
      <c r="I5" s="95"/>
    </row>
    <row r="6" spans="2:12" ht="12" customHeight="1">
      <c r="B6" s="176" t="s">
        <v>43</v>
      </c>
      <c r="C6" s="176"/>
      <c r="D6" s="176"/>
      <c r="E6" s="97"/>
      <c r="F6" s="176" t="s">
        <v>67</v>
      </c>
      <c r="G6" s="176"/>
      <c r="H6" s="176"/>
      <c r="J6" s="176" t="s">
        <v>44</v>
      </c>
      <c r="K6" s="176"/>
      <c r="L6" s="176"/>
    </row>
    <row r="7" spans="2:13" ht="12" customHeight="1">
      <c r="B7" s="98" t="s">
        <v>56</v>
      </c>
      <c r="C7" s="93" t="s">
        <v>45</v>
      </c>
      <c r="D7" s="99" t="s">
        <v>54</v>
      </c>
      <c r="E7" s="107" t="s">
        <v>53</v>
      </c>
      <c r="F7" s="98"/>
      <c r="G7" s="93"/>
      <c r="H7" s="99"/>
      <c r="J7" s="98" t="s">
        <v>55</v>
      </c>
      <c r="K7" s="93" t="s">
        <v>45</v>
      </c>
      <c r="L7" s="99" t="s">
        <v>57</v>
      </c>
      <c r="M7" s="107" t="s">
        <v>53</v>
      </c>
    </row>
    <row r="8" spans="2:13" ht="12">
      <c r="B8" s="98" t="s">
        <v>55</v>
      </c>
      <c r="C8" s="93" t="s">
        <v>45</v>
      </c>
      <c r="D8" s="86" t="s">
        <v>58</v>
      </c>
      <c r="E8" s="107" t="s">
        <v>64</v>
      </c>
      <c r="F8" s="98"/>
      <c r="G8" s="93"/>
      <c r="J8" s="98" t="s">
        <v>58</v>
      </c>
      <c r="K8" s="93" t="s">
        <v>45</v>
      </c>
      <c r="L8" s="99" t="s">
        <v>54</v>
      </c>
      <c r="M8" s="107" t="s">
        <v>83</v>
      </c>
    </row>
    <row r="9" spans="2:13" ht="12">
      <c r="B9" s="98" t="s">
        <v>57</v>
      </c>
      <c r="C9" s="93" t="s">
        <v>45</v>
      </c>
      <c r="D9" s="99" t="s">
        <v>59</v>
      </c>
      <c r="E9" s="93" t="s">
        <v>45</v>
      </c>
      <c r="F9" s="98"/>
      <c r="G9" s="93"/>
      <c r="H9" s="99"/>
      <c r="J9" s="98" t="s">
        <v>56</v>
      </c>
      <c r="K9" s="93" t="s">
        <v>45</v>
      </c>
      <c r="L9" s="99" t="s">
        <v>59</v>
      </c>
      <c r="M9" s="93" t="s">
        <v>45</v>
      </c>
    </row>
    <row r="10" spans="2:12" ht="6" customHeight="1">
      <c r="B10" s="98"/>
      <c r="C10" s="93"/>
      <c r="D10" s="99"/>
      <c r="E10" s="100"/>
      <c r="F10" s="177"/>
      <c r="G10" s="177"/>
      <c r="H10" s="177"/>
      <c r="J10" s="177"/>
      <c r="K10" s="177"/>
      <c r="L10" s="177"/>
    </row>
    <row r="11" spans="2:12" ht="16.5" customHeight="1">
      <c r="B11" s="175" t="s">
        <v>100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2:9" ht="6.75" customHeight="1">
      <c r="B12" s="95"/>
      <c r="C12" s="95"/>
      <c r="D12" s="95"/>
      <c r="E12" s="95"/>
      <c r="F12" s="95"/>
      <c r="G12" s="95"/>
      <c r="H12" s="95"/>
      <c r="I12" s="95"/>
    </row>
    <row r="13" spans="2:12" ht="12" customHeight="1">
      <c r="B13" s="176" t="s">
        <v>43</v>
      </c>
      <c r="C13" s="176"/>
      <c r="D13" s="176"/>
      <c r="E13" s="97"/>
      <c r="F13" s="176" t="s">
        <v>67</v>
      </c>
      <c r="G13" s="176"/>
      <c r="H13" s="176"/>
      <c r="J13" s="176" t="s">
        <v>44</v>
      </c>
      <c r="K13" s="176"/>
      <c r="L13" s="176"/>
    </row>
    <row r="14" spans="2:13" ht="12">
      <c r="B14" s="110" t="s">
        <v>68</v>
      </c>
      <c r="C14" s="113" t="s">
        <v>45</v>
      </c>
      <c r="D14" s="112" t="s">
        <v>54</v>
      </c>
      <c r="E14" s="93" t="s">
        <v>45</v>
      </c>
      <c r="F14" s="110" t="s">
        <v>68</v>
      </c>
      <c r="G14" s="113" t="s">
        <v>45</v>
      </c>
      <c r="H14" s="112" t="s">
        <v>55</v>
      </c>
      <c r="I14" s="93" t="s">
        <v>45</v>
      </c>
      <c r="J14" s="110" t="s">
        <v>68</v>
      </c>
      <c r="K14" s="113" t="s">
        <v>45</v>
      </c>
      <c r="L14" s="112" t="s">
        <v>58</v>
      </c>
      <c r="M14" s="93" t="s">
        <v>45</v>
      </c>
    </row>
    <row r="15" spans="2:13" ht="12">
      <c r="B15" s="98" t="s">
        <v>58</v>
      </c>
      <c r="C15" s="93" t="s">
        <v>45</v>
      </c>
      <c r="D15" s="99" t="s">
        <v>57</v>
      </c>
      <c r="E15" s="107" t="s">
        <v>83</v>
      </c>
      <c r="F15" s="98"/>
      <c r="G15" s="93"/>
      <c r="H15" s="99"/>
      <c r="J15" s="98" t="s">
        <v>56</v>
      </c>
      <c r="K15" s="93" t="s">
        <v>45</v>
      </c>
      <c r="L15" s="99" t="s">
        <v>57</v>
      </c>
      <c r="M15" s="107" t="s">
        <v>83</v>
      </c>
    </row>
    <row r="16" spans="2:13" ht="12">
      <c r="B16" s="98" t="s">
        <v>55</v>
      </c>
      <c r="C16" s="93" t="s">
        <v>45</v>
      </c>
      <c r="D16" s="99" t="s">
        <v>56</v>
      </c>
      <c r="E16" s="107" t="s">
        <v>64</v>
      </c>
      <c r="F16" s="98"/>
      <c r="G16" s="93"/>
      <c r="H16" s="99"/>
      <c r="J16" s="98" t="s">
        <v>55</v>
      </c>
      <c r="K16" s="93" t="s">
        <v>45</v>
      </c>
      <c r="L16" s="99" t="s">
        <v>46</v>
      </c>
      <c r="M16" s="107" t="s">
        <v>83</v>
      </c>
    </row>
    <row r="17" spans="2:13" ht="12" customHeight="1">
      <c r="B17" s="98" t="s">
        <v>54</v>
      </c>
      <c r="C17" s="93" t="s">
        <v>45</v>
      </c>
      <c r="D17" s="99" t="s">
        <v>59</v>
      </c>
      <c r="E17" s="93" t="s">
        <v>45</v>
      </c>
      <c r="F17" s="98"/>
      <c r="G17" s="93"/>
      <c r="H17" s="99"/>
      <c r="J17" s="98" t="s">
        <v>58</v>
      </c>
      <c r="K17" s="93" t="s">
        <v>45</v>
      </c>
      <c r="L17" s="99" t="s">
        <v>59</v>
      </c>
      <c r="M17" s="93" t="s">
        <v>45</v>
      </c>
    </row>
    <row r="18" spans="2:14" ht="12">
      <c r="B18" s="114"/>
      <c r="C18" s="114"/>
      <c r="D18" s="114"/>
      <c r="E18" s="100"/>
      <c r="F18" s="177" t="s">
        <v>103</v>
      </c>
      <c r="G18" s="177"/>
      <c r="H18" s="177"/>
      <c r="I18" s="114"/>
      <c r="J18" s="114"/>
      <c r="K18" s="114"/>
      <c r="L18" s="114"/>
      <c r="N18" s="102"/>
    </row>
    <row r="19" spans="2:12" ht="16.5" customHeight="1">
      <c r="B19" s="175" t="s">
        <v>99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2:9" ht="6.75" customHeight="1">
      <c r="B20" s="95"/>
      <c r="C20" s="95"/>
      <c r="D20" s="95"/>
      <c r="E20" s="95"/>
      <c r="F20" s="95"/>
      <c r="G20" s="95"/>
      <c r="H20" s="95"/>
      <c r="I20" s="95"/>
    </row>
    <row r="21" spans="2:12" ht="12" customHeight="1">
      <c r="B21" s="176" t="s">
        <v>43</v>
      </c>
      <c r="C21" s="176"/>
      <c r="D21" s="176"/>
      <c r="E21" s="97"/>
      <c r="F21" s="176" t="s">
        <v>67</v>
      </c>
      <c r="G21" s="176"/>
      <c r="H21" s="176"/>
      <c r="J21" s="176" t="s">
        <v>44</v>
      </c>
      <c r="K21" s="176"/>
      <c r="L21" s="176"/>
    </row>
    <row r="22" spans="2:13" ht="12">
      <c r="B22" s="98" t="s">
        <v>54</v>
      </c>
      <c r="C22" s="93" t="s">
        <v>45</v>
      </c>
      <c r="D22" s="99" t="s">
        <v>57</v>
      </c>
      <c r="E22" s="107" t="s">
        <v>147</v>
      </c>
      <c r="F22" s="98"/>
      <c r="G22" s="93"/>
      <c r="H22" s="99"/>
      <c r="J22" s="98" t="s">
        <v>54</v>
      </c>
      <c r="K22" s="93" t="s">
        <v>45</v>
      </c>
      <c r="L22" s="99" t="s">
        <v>56</v>
      </c>
      <c r="M22" s="107" t="s">
        <v>174</v>
      </c>
    </row>
    <row r="23" spans="2:14" ht="12">
      <c r="B23" s="98" t="s">
        <v>56</v>
      </c>
      <c r="C23" s="93" t="s">
        <v>45</v>
      </c>
      <c r="D23" s="86" t="s">
        <v>58</v>
      </c>
      <c r="E23" s="107" t="s">
        <v>147</v>
      </c>
      <c r="F23" s="98"/>
      <c r="G23" s="93"/>
      <c r="H23" s="99"/>
      <c r="J23" s="98" t="s">
        <v>57</v>
      </c>
      <c r="K23" s="93" t="s">
        <v>45</v>
      </c>
      <c r="L23" s="99" t="s">
        <v>55</v>
      </c>
      <c r="M23" s="107" t="s">
        <v>147</v>
      </c>
      <c r="N23" s="93"/>
    </row>
    <row r="24" spans="2:13" ht="12">
      <c r="B24" s="98" t="s">
        <v>55</v>
      </c>
      <c r="C24" s="93" t="s">
        <v>45</v>
      </c>
      <c r="D24" s="99" t="s">
        <v>59</v>
      </c>
      <c r="E24" s="93" t="s">
        <v>45</v>
      </c>
      <c r="F24" s="98"/>
      <c r="G24" s="93"/>
      <c r="H24" s="99"/>
      <c r="J24" s="98" t="s">
        <v>58</v>
      </c>
      <c r="K24" s="93" t="s">
        <v>45</v>
      </c>
      <c r="L24" s="99" t="s">
        <v>59</v>
      </c>
      <c r="M24" s="93" t="s">
        <v>45</v>
      </c>
    </row>
    <row r="25" spans="2:12" ht="6.75" customHeight="1">
      <c r="B25" s="98"/>
      <c r="C25" s="93"/>
      <c r="D25" s="99"/>
      <c r="E25" s="103"/>
      <c r="F25" s="177"/>
      <c r="G25" s="177"/>
      <c r="H25" s="177"/>
      <c r="J25" s="177"/>
      <c r="K25" s="177"/>
      <c r="L25" s="177"/>
    </row>
    <row r="26" spans="2:12" ht="15.75">
      <c r="B26" s="175" t="s">
        <v>98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2:9" ht="6.75" customHeight="1">
      <c r="B27" s="95"/>
      <c r="C27" s="95"/>
      <c r="D27" s="95"/>
      <c r="E27" s="95"/>
      <c r="F27" s="95"/>
      <c r="G27" s="95"/>
      <c r="H27" s="95"/>
      <c r="I27" s="95"/>
    </row>
    <row r="28" spans="2:12" ht="12">
      <c r="B28" s="176" t="s">
        <v>43</v>
      </c>
      <c r="C28" s="176"/>
      <c r="D28" s="176"/>
      <c r="E28" s="97"/>
      <c r="F28" s="176" t="s">
        <v>67</v>
      </c>
      <c r="G28" s="176"/>
      <c r="H28" s="176"/>
      <c r="J28" s="176" t="s">
        <v>44</v>
      </c>
      <c r="K28" s="176"/>
      <c r="L28" s="176"/>
    </row>
    <row r="29" spans="2:12" ht="12">
      <c r="B29" s="110" t="s">
        <v>68</v>
      </c>
      <c r="C29" s="111" t="s">
        <v>45</v>
      </c>
      <c r="D29" s="112" t="s">
        <v>56</v>
      </c>
      <c r="F29" s="98"/>
      <c r="G29" s="93"/>
      <c r="H29" s="99"/>
      <c r="J29" s="110" t="s">
        <v>68</v>
      </c>
      <c r="K29" s="111" t="s">
        <v>45</v>
      </c>
      <c r="L29" s="112" t="s">
        <v>57</v>
      </c>
    </row>
    <row r="30" spans="2:13" ht="12">
      <c r="B30" s="98" t="s">
        <v>57</v>
      </c>
      <c r="C30" s="93" t="s">
        <v>45</v>
      </c>
      <c r="D30" s="99" t="s">
        <v>58</v>
      </c>
      <c r="E30" s="107" t="s">
        <v>147</v>
      </c>
      <c r="F30" s="98"/>
      <c r="G30" s="93"/>
      <c r="H30" s="99"/>
      <c r="J30" s="98" t="s">
        <v>54</v>
      </c>
      <c r="K30" s="93" t="s">
        <v>45</v>
      </c>
      <c r="L30" s="99" t="s">
        <v>58</v>
      </c>
      <c r="M30" s="107" t="s">
        <v>147</v>
      </c>
    </row>
    <row r="31" spans="2:13" ht="12">
      <c r="B31" s="98" t="s">
        <v>54</v>
      </c>
      <c r="C31" s="93" t="s">
        <v>45</v>
      </c>
      <c r="D31" s="99" t="s">
        <v>55</v>
      </c>
      <c r="E31" s="107" t="s">
        <v>64</v>
      </c>
      <c r="F31" s="98"/>
      <c r="G31" s="93"/>
      <c r="H31" s="99"/>
      <c r="J31" s="98" t="s">
        <v>56</v>
      </c>
      <c r="K31" s="93" t="s">
        <v>45</v>
      </c>
      <c r="L31" s="99" t="s">
        <v>55</v>
      </c>
      <c r="M31" s="107" t="s">
        <v>147</v>
      </c>
    </row>
    <row r="32" spans="2:13" ht="12" customHeight="1">
      <c r="B32" s="98" t="s">
        <v>56</v>
      </c>
      <c r="C32" s="93" t="s">
        <v>45</v>
      </c>
      <c r="D32" s="99" t="s">
        <v>59</v>
      </c>
      <c r="E32" s="93" t="s">
        <v>45</v>
      </c>
      <c r="F32" s="98"/>
      <c r="G32" s="93"/>
      <c r="H32" s="99"/>
      <c r="J32" s="98" t="s">
        <v>57</v>
      </c>
      <c r="K32" s="93" t="s">
        <v>45</v>
      </c>
      <c r="L32" s="99" t="s">
        <v>59</v>
      </c>
      <c r="M32" s="93" t="s">
        <v>45</v>
      </c>
    </row>
    <row r="33" spans="2:12" ht="12">
      <c r="B33" s="177"/>
      <c r="C33" s="177"/>
      <c r="D33" s="177"/>
      <c r="E33" s="103"/>
      <c r="F33" s="177" t="s">
        <v>103</v>
      </c>
      <c r="G33" s="177"/>
      <c r="H33" s="177"/>
      <c r="J33" s="177"/>
      <c r="K33" s="177"/>
      <c r="L33" s="177"/>
    </row>
    <row r="34" spans="2:12" ht="16.5" customHeight="1">
      <c r="B34" s="175" t="s">
        <v>104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2:9" ht="6.75" customHeight="1">
      <c r="B35" s="95"/>
      <c r="C35" s="95"/>
      <c r="D35" s="95"/>
      <c r="E35" s="95"/>
      <c r="F35" s="95"/>
      <c r="G35" s="95"/>
      <c r="H35" s="95"/>
      <c r="I35" s="95"/>
    </row>
    <row r="36" spans="2:12" ht="12" customHeight="1">
      <c r="B36" s="176" t="s">
        <v>43</v>
      </c>
      <c r="C36" s="176"/>
      <c r="D36" s="176"/>
      <c r="E36" s="97"/>
      <c r="F36" s="176" t="s">
        <v>67</v>
      </c>
      <c r="G36" s="176"/>
      <c r="H36" s="176"/>
      <c r="J36" s="176" t="s">
        <v>44</v>
      </c>
      <c r="K36" s="176"/>
      <c r="L36" s="176"/>
    </row>
    <row r="37" spans="2:13" ht="12">
      <c r="B37" s="98" t="s">
        <v>57</v>
      </c>
      <c r="C37" s="93" t="s">
        <v>45</v>
      </c>
      <c r="D37" s="99" t="s">
        <v>56</v>
      </c>
      <c r="E37" s="107" t="s">
        <v>64</v>
      </c>
      <c r="F37" s="98"/>
      <c r="G37" s="93"/>
      <c r="H37" s="99"/>
      <c r="J37" s="98" t="s">
        <v>58</v>
      </c>
      <c r="K37" s="93" t="s">
        <v>45</v>
      </c>
      <c r="L37" s="99" t="s">
        <v>56</v>
      </c>
      <c r="M37" s="107" t="s">
        <v>147</v>
      </c>
    </row>
    <row r="38" spans="2:13" ht="12">
      <c r="B38" s="98" t="s">
        <v>58</v>
      </c>
      <c r="C38" s="93" t="s">
        <v>45</v>
      </c>
      <c r="D38" s="99" t="s">
        <v>55</v>
      </c>
      <c r="E38" s="107" t="s">
        <v>53</v>
      </c>
      <c r="F38" s="98"/>
      <c r="G38" s="93"/>
      <c r="H38" s="99"/>
      <c r="J38" s="98" t="s">
        <v>57</v>
      </c>
      <c r="K38" s="93" t="s">
        <v>45</v>
      </c>
      <c r="L38" s="99" t="s">
        <v>46</v>
      </c>
      <c r="M38" s="107" t="s">
        <v>83</v>
      </c>
    </row>
    <row r="39" spans="2:13" ht="12" customHeight="1">
      <c r="B39" s="98" t="s">
        <v>54</v>
      </c>
      <c r="C39" s="93" t="s">
        <v>45</v>
      </c>
      <c r="D39" s="99" t="s">
        <v>59</v>
      </c>
      <c r="E39" s="93" t="s">
        <v>45</v>
      </c>
      <c r="F39" s="98"/>
      <c r="G39" s="93"/>
      <c r="H39" s="99"/>
      <c r="J39" s="98" t="s">
        <v>55</v>
      </c>
      <c r="K39" s="93" t="s">
        <v>45</v>
      </c>
      <c r="L39" s="99" t="s">
        <v>59</v>
      </c>
      <c r="M39" s="93" t="s">
        <v>45</v>
      </c>
    </row>
    <row r="40" spans="2:12" ht="12">
      <c r="B40" s="98"/>
      <c r="C40" s="93"/>
      <c r="D40" s="99"/>
      <c r="E40" s="99"/>
      <c r="F40" s="98"/>
      <c r="G40" s="93"/>
      <c r="H40" s="99"/>
      <c r="J40" s="98"/>
      <c r="K40" s="93"/>
      <c r="L40" s="99"/>
    </row>
    <row r="41" spans="2:12" ht="15.75">
      <c r="B41" s="175" t="s">
        <v>69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</row>
    <row r="42" spans="2:9" ht="12" customHeight="1">
      <c r="B42" s="95"/>
      <c r="C42" s="95"/>
      <c r="D42" s="95"/>
      <c r="E42" s="95"/>
      <c r="F42" s="95"/>
      <c r="G42" s="95"/>
      <c r="H42" s="95"/>
      <c r="I42" s="95"/>
    </row>
    <row r="43" spans="2:14" ht="12" customHeight="1">
      <c r="B43" s="176" t="s">
        <v>47</v>
      </c>
      <c r="C43" s="176"/>
      <c r="D43" s="176"/>
      <c r="E43" s="176"/>
      <c r="F43" s="176"/>
      <c r="G43" s="176"/>
      <c r="H43" s="176"/>
      <c r="I43" s="176"/>
      <c r="J43" s="176" t="s">
        <v>48</v>
      </c>
      <c r="K43" s="176"/>
      <c r="L43" s="176"/>
      <c r="M43" s="96"/>
      <c r="N43" s="96"/>
    </row>
    <row r="44" spans="2:13" ht="12" customHeight="1">
      <c r="B44" s="98" t="s">
        <v>56</v>
      </c>
      <c r="C44" s="93" t="s">
        <v>45</v>
      </c>
      <c r="D44" s="99" t="s">
        <v>57</v>
      </c>
      <c r="F44" s="98"/>
      <c r="G44" s="93"/>
      <c r="H44" s="99"/>
      <c r="J44" s="98" t="s">
        <v>49</v>
      </c>
      <c r="K44" s="93" t="s">
        <v>45</v>
      </c>
      <c r="L44" s="99" t="s">
        <v>50</v>
      </c>
      <c r="M44" s="99"/>
    </row>
    <row r="45" spans="2:13" ht="11.25" customHeight="1">
      <c r="B45" s="98" t="s">
        <v>58</v>
      </c>
      <c r="C45" s="93" t="s">
        <v>45</v>
      </c>
      <c r="D45" s="99" t="s">
        <v>55</v>
      </c>
      <c r="E45" s="100"/>
      <c r="F45" s="102"/>
      <c r="G45" s="93"/>
      <c r="H45" s="101"/>
      <c r="J45" s="102" t="s">
        <v>51</v>
      </c>
      <c r="K45" s="93" t="s">
        <v>45</v>
      </c>
      <c r="L45" s="101" t="s">
        <v>52</v>
      </c>
      <c r="M45" s="101"/>
    </row>
    <row r="46" spans="2:8" ht="12">
      <c r="B46" s="98"/>
      <c r="C46" s="93"/>
      <c r="D46" s="99"/>
      <c r="E46" s="100"/>
      <c r="F46" s="98"/>
      <c r="G46" s="93"/>
      <c r="H46" s="101"/>
    </row>
  </sheetData>
  <sheetProtection password="CC26" sheet="1"/>
  <mergeCells count="33">
    <mergeCell ref="B2:L2"/>
    <mergeCell ref="B4:L4"/>
    <mergeCell ref="B6:D6"/>
    <mergeCell ref="F6:H6"/>
    <mergeCell ref="J6:L6"/>
    <mergeCell ref="F10:H10"/>
    <mergeCell ref="J10:L10"/>
    <mergeCell ref="B11:L11"/>
    <mergeCell ref="B13:D13"/>
    <mergeCell ref="F13:H13"/>
    <mergeCell ref="J13:L13"/>
    <mergeCell ref="F18:H18"/>
    <mergeCell ref="B19:L19"/>
    <mergeCell ref="B21:D21"/>
    <mergeCell ref="F21:H21"/>
    <mergeCell ref="J21:L21"/>
    <mergeCell ref="F25:H25"/>
    <mergeCell ref="J25:L25"/>
    <mergeCell ref="B26:L26"/>
    <mergeCell ref="B28:D28"/>
    <mergeCell ref="F28:H28"/>
    <mergeCell ref="J28:L28"/>
    <mergeCell ref="B33:D33"/>
    <mergeCell ref="J33:L33"/>
    <mergeCell ref="F33:H33"/>
    <mergeCell ref="B34:L34"/>
    <mergeCell ref="B36:D36"/>
    <mergeCell ref="F36:H36"/>
    <mergeCell ref="J36:L36"/>
    <mergeCell ref="B41:L41"/>
    <mergeCell ref="B43:D43"/>
    <mergeCell ref="E43:I43"/>
    <mergeCell ref="J43:L4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55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84</v>
      </c>
      <c r="T4" s="223"/>
    </row>
    <row r="5" spans="2:20" ht="19.5" customHeight="1">
      <c r="B5" s="5" t="s">
        <v>4</v>
      </c>
      <c r="C5" s="43"/>
      <c r="D5" s="198" t="s">
        <v>57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28" t="s">
        <v>85</v>
      </c>
      <c r="T5" s="204"/>
    </row>
    <row r="6" spans="2:20" ht="19.5" customHeight="1" thickBot="1">
      <c r="B6" s="7" t="s">
        <v>5</v>
      </c>
      <c r="C6" s="104"/>
      <c r="D6" s="205" t="s">
        <v>60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TJ Slavoj Plzeň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91</v>
      </c>
      <c r="D9" s="41" t="s">
        <v>92</v>
      </c>
      <c r="E9" s="36">
        <v>21</v>
      </c>
      <c r="F9" s="17" t="s">
        <v>18</v>
      </c>
      <c r="G9" s="37">
        <v>16</v>
      </c>
      <c r="H9" s="36">
        <v>21</v>
      </c>
      <c r="I9" s="17" t="s">
        <v>18</v>
      </c>
      <c r="J9" s="37">
        <v>16</v>
      </c>
      <c r="K9" s="36"/>
      <c r="L9" s="17" t="s">
        <v>18</v>
      </c>
      <c r="M9" s="37"/>
      <c r="N9" s="19">
        <f>E9+H9+K9</f>
        <v>42</v>
      </c>
      <c r="O9" s="20">
        <f>G9+J9+M9</f>
        <v>32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61</v>
      </c>
      <c r="D10" s="40" t="s">
        <v>93</v>
      </c>
      <c r="E10" s="36">
        <v>21</v>
      </c>
      <c r="F10" s="16" t="s">
        <v>18</v>
      </c>
      <c r="G10" s="37">
        <v>16</v>
      </c>
      <c r="H10" s="36">
        <v>22</v>
      </c>
      <c r="I10" s="16" t="s">
        <v>18</v>
      </c>
      <c r="J10" s="37">
        <v>20</v>
      </c>
      <c r="K10" s="36"/>
      <c r="L10" s="16" t="s">
        <v>18</v>
      </c>
      <c r="M10" s="37"/>
      <c r="N10" s="19">
        <f>E10+H10+K10</f>
        <v>43</v>
      </c>
      <c r="O10" s="20">
        <f>G10+J10+M10</f>
        <v>36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/>
    </row>
    <row r="11" spans="2:20" ht="30" customHeight="1">
      <c r="B11" s="105" t="s">
        <v>19</v>
      </c>
      <c r="C11" s="40" t="s">
        <v>89</v>
      </c>
      <c r="D11" s="40" t="s">
        <v>94</v>
      </c>
      <c r="E11" s="36">
        <v>12</v>
      </c>
      <c r="F11" s="16" t="s">
        <v>18</v>
      </c>
      <c r="G11" s="37">
        <v>21</v>
      </c>
      <c r="H11" s="36">
        <v>21</v>
      </c>
      <c r="I11" s="16" t="s">
        <v>18</v>
      </c>
      <c r="J11" s="37">
        <v>18</v>
      </c>
      <c r="K11" s="36">
        <v>25</v>
      </c>
      <c r="L11" s="16" t="s">
        <v>18</v>
      </c>
      <c r="M11" s="37">
        <v>23</v>
      </c>
      <c r="N11" s="19">
        <f>E11+H11+K11</f>
        <v>58</v>
      </c>
      <c r="O11" s="20">
        <f>G11+J11+M11</f>
        <v>62</v>
      </c>
      <c r="P11" s="21">
        <f>IF(E11&gt;G11,1,0)+IF(H11&gt;J11,1,0)+IF(K11&gt;M11,1,0)</f>
        <v>2</v>
      </c>
      <c r="Q11" s="16">
        <f>IF(E11&lt;G11,1,0)+IF(H11&lt;J11,1,0)+IF(K11&lt;M11,1,0)</f>
        <v>1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95</v>
      </c>
      <c r="D12" s="40" t="s">
        <v>96</v>
      </c>
      <c r="E12" s="36">
        <v>21</v>
      </c>
      <c r="F12" s="16" t="s">
        <v>18</v>
      </c>
      <c r="G12" s="37">
        <v>11</v>
      </c>
      <c r="H12" s="36">
        <v>21</v>
      </c>
      <c r="I12" s="16" t="s">
        <v>18</v>
      </c>
      <c r="J12" s="37">
        <v>8</v>
      </c>
      <c r="K12" s="36"/>
      <c r="L12" s="16" t="s">
        <v>18</v>
      </c>
      <c r="M12" s="37"/>
      <c r="N12" s="19">
        <f>E12+H12+K12</f>
        <v>42</v>
      </c>
      <c r="O12" s="20">
        <f>G12+J12+M12</f>
        <v>19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SK Jupiter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185</v>
      </c>
      <c r="O13" s="24">
        <f t="shared" si="1"/>
        <v>149</v>
      </c>
      <c r="P13" s="23">
        <f t="shared" si="1"/>
        <v>8</v>
      </c>
      <c r="Q13" s="25">
        <f t="shared" si="1"/>
        <v>1</v>
      </c>
      <c r="R13" s="23">
        <f t="shared" si="1"/>
        <v>4</v>
      </c>
      <c r="S13" s="24">
        <f t="shared" si="1"/>
        <v>0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58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71</v>
      </c>
      <c r="T4" s="223"/>
    </row>
    <row r="5" spans="2:20" ht="19.5" customHeight="1">
      <c r="B5" s="5" t="s">
        <v>4</v>
      </c>
      <c r="C5" s="43"/>
      <c r="D5" s="198" t="s">
        <v>42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72</v>
      </c>
      <c r="T5" s="204"/>
    </row>
    <row r="6" spans="2:20" ht="19.5" customHeight="1" thickBot="1">
      <c r="B6" s="7" t="s">
        <v>5</v>
      </c>
      <c r="C6" s="104"/>
      <c r="D6" s="205" t="s">
        <v>119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TJ Bílá Hora M</v>
      </c>
      <c r="D7" s="9" t="str">
        <f>D5</f>
        <v>Keramika Chlumčany M2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73</v>
      </c>
      <c r="D9" s="41" t="s">
        <v>74</v>
      </c>
      <c r="E9" s="36">
        <v>21</v>
      </c>
      <c r="F9" s="17" t="s">
        <v>18</v>
      </c>
      <c r="G9" s="37">
        <v>14</v>
      </c>
      <c r="H9" s="36">
        <v>21</v>
      </c>
      <c r="I9" s="17" t="s">
        <v>18</v>
      </c>
      <c r="J9" s="37">
        <v>14</v>
      </c>
      <c r="K9" s="36"/>
      <c r="L9" s="17" t="s">
        <v>18</v>
      </c>
      <c r="M9" s="37"/>
      <c r="N9" s="19">
        <f>E9+H9+K9</f>
        <v>42</v>
      </c>
      <c r="O9" s="20">
        <f>G9+J9+M9</f>
        <v>28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75</v>
      </c>
    </row>
    <row r="10" spans="2:20" ht="30" customHeight="1">
      <c r="B10" s="105" t="s">
        <v>23</v>
      </c>
      <c r="C10" s="40" t="s">
        <v>76</v>
      </c>
      <c r="D10" s="40" t="s">
        <v>77</v>
      </c>
      <c r="E10" s="36">
        <v>21</v>
      </c>
      <c r="F10" s="16" t="s">
        <v>18</v>
      </c>
      <c r="G10" s="37">
        <v>7</v>
      </c>
      <c r="H10" s="36">
        <v>21</v>
      </c>
      <c r="I10" s="16" t="s">
        <v>18</v>
      </c>
      <c r="J10" s="37">
        <v>13</v>
      </c>
      <c r="K10" s="36"/>
      <c r="L10" s="16" t="s">
        <v>18</v>
      </c>
      <c r="M10" s="37"/>
      <c r="N10" s="19">
        <f>E10+H10+K10</f>
        <v>42</v>
      </c>
      <c r="O10" s="20">
        <f>G10+J10+M10</f>
        <v>20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65</v>
      </c>
    </row>
    <row r="11" spans="2:20" ht="30" customHeight="1">
      <c r="B11" s="105" t="s">
        <v>19</v>
      </c>
      <c r="C11" s="40" t="s">
        <v>62</v>
      </c>
      <c r="D11" s="40" t="s">
        <v>78</v>
      </c>
      <c r="E11" s="36">
        <v>21</v>
      </c>
      <c r="F11" s="16" t="s">
        <v>18</v>
      </c>
      <c r="G11" s="37">
        <v>15</v>
      </c>
      <c r="H11" s="36">
        <v>21</v>
      </c>
      <c r="I11" s="16" t="s">
        <v>18</v>
      </c>
      <c r="J11" s="37">
        <v>14</v>
      </c>
      <c r="K11" s="36"/>
      <c r="L11" s="16" t="s">
        <v>18</v>
      </c>
      <c r="M11" s="37"/>
      <c r="N11" s="19">
        <f>E11+H11+K11</f>
        <v>42</v>
      </c>
      <c r="O11" s="20">
        <f>G11+J11+M11</f>
        <v>29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 t="s">
        <v>79</v>
      </c>
    </row>
    <row r="12" spans="2:20" ht="30" customHeight="1" thickBot="1">
      <c r="B12" s="105" t="s">
        <v>24</v>
      </c>
      <c r="C12" s="40" t="s">
        <v>80</v>
      </c>
      <c r="D12" s="40" t="s">
        <v>81</v>
      </c>
      <c r="E12" s="36">
        <v>15</v>
      </c>
      <c r="F12" s="16" t="s">
        <v>18</v>
      </c>
      <c r="G12" s="37">
        <v>21</v>
      </c>
      <c r="H12" s="36">
        <v>21</v>
      </c>
      <c r="I12" s="16" t="s">
        <v>18</v>
      </c>
      <c r="J12" s="37">
        <v>19</v>
      </c>
      <c r="K12" s="36">
        <v>14</v>
      </c>
      <c r="L12" s="16" t="s">
        <v>18</v>
      </c>
      <c r="M12" s="37">
        <v>21</v>
      </c>
      <c r="N12" s="19">
        <f>E12+H12+K12</f>
        <v>50</v>
      </c>
      <c r="O12" s="20">
        <f>G12+J12+M12</f>
        <v>61</v>
      </c>
      <c r="P12" s="21">
        <f>IF(E12&gt;G12,1,0)+IF(H12&gt;J12,1,0)+IF(K12&gt;M12,1,0)</f>
        <v>1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 t="s">
        <v>82</v>
      </c>
    </row>
    <row r="13" spans="2:20" ht="34.5" customHeight="1" thickBot="1">
      <c r="B13" s="22" t="s">
        <v>8</v>
      </c>
      <c r="C13" s="196" t="str">
        <f>IF(R13&gt;S13,D4,IF(S13&gt;R13,D5,"remíza"))</f>
        <v>TJ Bílá Hora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176</v>
      </c>
      <c r="O13" s="24">
        <f t="shared" si="1"/>
        <v>138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55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84</v>
      </c>
      <c r="T4" s="223"/>
    </row>
    <row r="5" spans="2:20" ht="19.5" customHeight="1">
      <c r="B5" s="5" t="s">
        <v>4</v>
      </c>
      <c r="C5" s="43"/>
      <c r="D5" s="198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28" t="s">
        <v>85</v>
      </c>
      <c r="T5" s="204"/>
    </row>
    <row r="6" spans="2:20" ht="19.5" customHeight="1" thickBot="1">
      <c r="B6" s="7" t="s">
        <v>5</v>
      </c>
      <c r="C6" s="104"/>
      <c r="D6" s="205" t="s">
        <v>60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TJ Bílá Hora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86</v>
      </c>
      <c r="D9" s="41" t="s">
        <v>87</v>
      </c>
      <c r="E9" s="36">
        <v>21</v>
      </c>
      <c r="F9" s="17" t="s">
        <v>18</v>
      </c>
      <c r="G9" s="37">
        <v>15</v>
      </c>
      <c r="H9" s="36">
        <v>19</v>
      </c>
      <c r="I9" s="17" t="s">
        <v>18</v>
      </c>
      <c r="J9" s="37">
        <v>21</v>
      </c>
      <c r="K9" s="36">
        <v>19</v>
      </c>
      <c r="L9" s="17" t="s">
        <v>18</v>
      </c>
      <c r="M9" s="37">
        <v>21</v>
      </c>
      <c r="N9" s="19">
        <f>E9+H9+K9</f>
        <v>59</v>
      </c>
      <c r="O9" s="20">
        <f>G9+J9+M9</f>
        <v>57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61</v>
      </c>
      <c r="D10" s="40" t="s">
        <v>88</v>
      </c>
      <c r="E10" s="36">
        <v>19</v>
      </c>
      <c r="F10" s="16" t="s">
        <v>18</v>
      </c>
      <c r="G10" s="37">
        <v>21</v>
      </c>
      <c r="H10" s="36">
        <v>10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29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89</v>
      </c>
      <c r="D11" s="40" t="s">
        <v>62</v>
      </c>
      <c r="E11" s="36">
        <v>9</v>
      </c>
      <c r="F11" s="16" t="s">
        <v>18</v>
      </c>
      <c r="G11" s="37">
        <v>21</v>
      </c>
      <c r="H11" s="36">
        <v>21</v>
      </c>
      <c r="I11" s="16" t="s">
        <v>18</v>
      </c>
      <c r="J11" s="37">
        <v>16</v>
      </c>
      <c r="K11" s="36">
        <v>12</v>
      </c>
      <c r="L11" s="16" t="s">
        <v>18</v>
      </c>
      <c r="M11" s="37">
        <v>21</v>
      </c>
      <c r="N11" s="19">
        <f>E11+H11+K11</f>
        <v>42</v>
      </c>
      <c r="O11" s="20">
        <f>G11+J11+M11</f>
        <v>58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63</v>
      </c>
      <c r="D12" s="40" t="s">
        <v>90</v>
      </c>
      <c r="E12" s="36">
        <v>21</v>
      </c>
      <c r="F12" s="16" t="s">
        <v>18</v>
      </c>
      <c r="G12" s="37">
        <v>12</v>
      </c>
      <c r="H12" s="36">
        <v>16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11</v>
      </c>
      <c r="N12" s="19">
        <f>E12+H12+K12</f>
        <v>58</v>
      </c>
      <c r="O12" s="20">
        <f>G12+J12+M12</f>
        <v>44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TJ Bílá Hora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188</v>
      </c>
      <c r="O13" s="24">
        <f t="shared" si="1"/>
        <v>201</v>
      </c>
      <c r="P13" s="23">
        <f t="shared" si="1"/>
        <v>4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227</v>
      </c>
      <c r="T4" s="223"/>
    </row>
    <row r="5" spans="2:20" ht="19.5" customHeight="1">
      <c r="B5" s="5" t="s">
        <v>4</v>
      </c>
      <c r="C5" s="43"/>
      <c r="D5" s="198" t="s">
        <v>41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200</v>
      </c>
      <c r="T5" s="204"/>
    </row>
    <row r="6" spans="2:20" ht="19.5" customHeight="1" thickBot="1">
      <c r="B6" s="7" t="s">
        <v>5</v>
      </c>
      <c r="C6" s="104"/>
      <c r="D6" s="205" t="s">
        <v>210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66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Keramika Chlumčany M1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228</v>
      </c>
      <c r="D9" s="41" t="s">
        <v>169</v>
      </c>
      <c r="E9" s="36">
        <v>17</v>
      </c>
      <c r="F9" s="17" t="s">
        <v>18</v>
      </c>
      <c r="G9" s="37">
        <v>21</v>
      </c>
      <c r="H9" s="36">
        <v>15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32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135</v>
      </c>
      <c r="D10" s="40" t="s">
        <v>222</v>
      </c>
      <c r="E10" s="36">
        <v>14</v>
      </c>
      <c r="F10" s="16" t="s">
        <v>18</v>
      </c>
      <c r="G10" s="37">
        <v>21</v>
      </c>
      <c r="H10" s="36">
        <v>9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23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144</v>
      </c>
      <c r="D11" s="40" t="s">
        <v>165</v>
      </c>
      <c r="E11" s="36">
        <v>21</v>
      </c>
      <c r="F11" s="16" t="s">
        <v>18</v>
      </c>
      <c r="G11" s="37">
        <v>18</v>
      </c>
      <c r="H11" s="36">
        <v>21</v>
      </c>
      <c r="I11" s="16" t="s">
        <v>18</v>
      </c>
      <c r="J11" s="37">
        <v>8</v>
      </c>
      <c r="K11" s="36"/>
      <c r="L11" s="16" t="s">
        <v>18</v>
      </c>
      <c r="M11" s="37"/>
      <c r="N11" s="19">
        <f>E11+H11+K11</f>
        <v>42</v>
      </c>
      <c r="O11" s="20">
        <f>G11+J11+M11</f>
        <v>26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229</v>
      </c>
      <c r="D12" s="40" t="s">
        <v>198</v>
      </c>
      <c r="E12" s="36">
        <v>16</v>
      </c>
      <c r="F12" s="16" t="s">
        <v>18</v>
      </c>
      <c r="G12" s="37">
        <v>21</v>
      </c>
      <c r="H12" s="36">
        <v>21</v>
      </c>
      <c r="I12" s="16" t="s">
        <v>18</v>
      </c>
      <c r="J12" s="37">
        <v>18</v>
      </c>
      <c r="K12" s="36">
        <v>9</v>
      </c>
      <c r="L12" s="16" t="s">
        <v>18</v>
      </c>
      <c r="M12" s="37">
        <v>21</v>
      </c>
      <c r="N12" s="19">
        <f>E12+H12+K12</f>
        <v>46</v>
      </c>
      <c r="O12" s="20">
        <f>G12+J12+M12</f>
        <v>60</v>
      </c>
      <c r="P12" s="21">
        <f>IF(E12&gt;G12,1,0)+IF(H12&gt;J12,1,0)+IF(K12&gt;M12,1,0)</f>
        <v>1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Keramika Chlumčany M1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143</v>
      </c>
      <c r="O13" s="24">
        <f t="shared" si="1"/>
        <v>170</v>
      </c>
      <c r="P13" s="23">
        <f t="shared" si="1"/>
        <v>3</v>
      </c>
      <c r="Q13" s="25">
        <f t="shared" si="1"/>
        <v>6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7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9.5" customHeight="1" thickBot="1">
      <c r="B3" s="115" t="s">
        <v>1</v>
      </c>
      <c r="C3" s="116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91" t="s">
        <v>40</v>
      </c>
      <c r="R3" s="191"/>
      <c r="S3" s="192" t="s">
        <v>70</v>
      </c>
      <c r="T3" s="192"/>
    </row>
    <row r="4" spans="2:20" ht="19.5" customHeight="1" thickTop="1">
      <c r="B4" s="117" t="s">
        <v>3</v>
      </c>
      <c r="C4" s="118"/>
      <c r="D4" s="193" t="s">
        <v>58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 t="s">
        <v>14</v>
      </c>
      <c r="R4" s="194"/>
      <c r="S4" s="195" t="s">
        <v>219</v>
      </c>
      <c r="T4" s="195"/>
    </row>
    <row r="5" spans="2:20" ht="19.5" customHeight="1">
      <c r="B5" s="117" t="s">
        <v>4</v>
      </c>
      <c r="C5" s="119"/>
      <c r="D5" s="181" t="s">
        <v>41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 t="s">
        <v>2</v>
      </c>
      <c r="R5" s="182"/>
      <c r="S5" s="183" t="s">
        <v>218</v>
      </c>
      <c r="T5" s="183"/>
    </row>
    <row r="6" spans="2:20" ht="19.5" customHeight="1" thickBot="1">
      <c r="B6" s="120" t="s">
        <v>5</v>
      </c>
      <c r="C6" s="121"/>
      <c r="D6" s="184" t="s">
        <v>119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2"/>
      <c r="R6" s="123"/>
      <c r="S6" s="124" t="s">
        <v>66</v>
      </c>
      <c r="T6" s="125" t="s">
        <v>21</v>
      </c>
    </row>
    <row r="7" spans="2:20" ht="24.75" customHeight="1">
      <c r="B7" s="126"/>
      <c r="C7" s="127" t="str">
        <f>D4</f>
        <v>TJ Bílá Hora M</v>
      </c>
      <c r="D7" s="127" t="str">
        <f>D5</f>
        <v>Keramika Chlumčany M1</v>
      </c>
      <c r="E7" s="185" t="s">
        <v>6</v>
      </c>
      <c r="F7" s="185"/>
      <c r="G7" s="185"/>
      <c r="H7" s="185"/>
      <c r="I7" s="185"/>
      <c r="J7" s="185"/>
      <c r="K7" s="185"/>
      <c r="L7" s="185"/>
      <c r="M7" s="185"/>
      <c r="N7" s="186" t="s">
        <v>15</v>
      </c>
      <c r="O7" s="186"/>
      <c r="P7" s="186" t="s">
        <v>16</v>
      </c>
      <c r="Q7" s="186"/>
      <c r="R7" s="186" t="s">
        <v>17</v>
      </c>
      <c r="S7" s="186"/>
      <c r="T7" s="128" t="s">
        <v>7</v>
      </c>
    </row>
    <row r="8" spans="2:20" ht="9.75" customHeight="1" thickBot="1">
      <c r="B8" s="129"/>
      <c r="C8" s="130"/>
      <c r="D8" s="131"/>
      <c r="E8" s="179">
        <v>1</v>
      </c>
      <c r="F8" s="179"/>
      <c r="G8" s="179"/>
      <c r="H8" s="179">
        <v>2</v>
      </c>
      <c r="I8" s="179"/>
      <c r="J8" s="179"/>
      <c r="K8" s="179">
        <v>3</v>
      </c>
      <c r="L8" s="179"/>
      <c r="M8" s="179"/>
      <c r="N8" s="132"/>
      <c r="O8" s="133"/>
      <c r="P8" s="132"/>
      <c r="Q8" s="133"/>
      <c r="R8" s="132"/>
      <c r="S8" s="133"/>
      <c r="T8" s="134"/>
    </row>
    <row r="9" spans="2:20" ht="30" customHeight="1" thickTop="1">
      <c r="B9" s="135" t="s">
        <v>20</v>
      </c>
      <c r="C9" s="136" t="s">
        <v>220</v>
      </c>
      <c r="D9" s="137" t="s">
        <v>221</v>
      </c>
      <c r="E9" s="138">
        <v>21</v>
      </c>
      <c r="F9" s="139" t="s">
        <v>18</v>
      </c>
      <c r="G9" s="140">
        <v>11</v>
      </c>
      <c r="H9" s="138">
        <v>21</v>
      </c>
      <c r="I9" s="139" t="s">
        <v>18</v>
      </c>
      <c r="J9" s="140">
        <v>18</v>
      </c>
      <c r="K9" s="138"/>
      <c r="L9" s="139" t="s">
        <v>18</v>
      </c>
      <c r="M9" s="140"/>
      <c r="N9" s="141">
        <f>E9+H9+K9</f>
        <v>42</v>
      </c>
      <c r="O9" s="142">
        <f>G9+J9+M9</f>
        <v>29</v>
      </c>
      <c r="P9" s="143">
        <f>IF(E9&gt;G9,1,0)+IF(H9&gt;J9,1,0)+IF(K9&gt;M9,1,0)</f>
        <v>2</v>
      </c>
      <c r="Q9" s="144">
        <f>IF(E9&lt;G9,1,0)+IF(H9&lt;J9,1,0)+IF(K9&lt;M9,1,0)</f>
        <v>0</v>
      </c>
      <c r="R9" s="145">
        <f aca="true" t="shared" si="0" ref="R9:S12">IF(P9=2,1,0)</f>
        <v>1</v>
      </c>
      <c r="S9" s="146">
        <f t="shared" si="0"/>
        <v>0</v>
      </c>
      <c r="T9" s="147" t="s">
        <v>65</v>
      </c>
    </row>
    <row r="10" spans="2:20" ht="30" customHeight="1">
      <c r="B10" s="135" t="s">
        <v>23</v>
      </c>
      <c r="C10" s="136" t="s">
        <v>82</v>
      </c>
      <c r="D10" s="136" t="s">
        <v>222</v>
      </c>
      <c r="E10" s="138">
        <v>13</v>
      </c>
      <c r="F10" s="144" t="s">
        <v>18</v>
      </c>
      <c r="G10" s="140">
        <v>21</v>
      </c>
      <c r="H10" s="138">
        <v>21</v>
      </c>
      <c r="I10" s="144" t="s">
        <v>18</v>
      </c>
      <c r="J10" s="140">
        <v>18</v>
      </c>
      <c r="K10" s="138">
        <v>19</v>
      </c>
      <c r="L10" s="144" t="s">
        <v>18</v>
      </c>
      <c r="M10" s="140">
        <v>21</v>
      </c>
      <c r="N10" s="141">
        <f>E10+H10+K10</f>
        <v>53</v>
      </c>
      <c r="O10" s="142">
        <f>G10+J10+M10</f>
        <v>60</v>
      </c>
      <c r="P10" s="143">
        <f>IF(E10&gt;G10,1,0)+IF(H10&gt;J10,1,0)+IF(K10&gt;M10,1,0)</f>
        <v>1</v>
      </c>
      <c r="Q10" s="144">
        <f>IF(E10&lt;G10,1,0)+IF(H10&lt;J10,1,0)+IF(K10&lt;M10,1,0)</f>
        <v>2</v>
      </c>
      <c r="R10" s="148">
        <f t="shared" si="0"/>
        <v>0</v>
      </c>
      <c r="S10" s="146">
        <f t="shared" si="0"/>
        <v>1</v>
      </c>
      <c r="T10" s="147" t="s">
        <v>223</v>
      </c>
    </row>
    <row r="11" spans="2:20" ht="30" customHeight="1">
      <c r="B11" s="135" t="s">
        <v>19</v>
      </c>
      <c r="C11" s="136" t="s">
        <v>224</v>
      </c>
      <c r="D11" s="136" t="s">
        <v>165</v>
      </c>
      <c r="E11" s="138">
        <v>21</v>
      </c>
      <c r="F11" s="144" t="s">
        <v>18</v>
      </c>
      <c r="G11" s="140">
        <v>16</v>
      </c>
      <c r="H11" s="138">
        <v>21</v>
      </c>
      <c r="I11" s="144" t="s">
        <v>18</v>
      </c>
      <c r="J11" s="140">
        <v>14</v>
      </c>
      <c r="K11" s="138"/>
      <c r="L11" s="144" t="s">
        <v>18</v>
      </c>
      <c r="M11" s="140"/>
      <c r="N11" s="141">
        <f>E11+H11+K11</f>
        <v>42</v>
      </c>
      <c r="O11" s="142">
        <f>G11+J11+M11</f>
        <v>30</v>
      </c>
      <c r="P11" s="143">
        <f>IF(E11&gt;G11,1,0)+IF(H11&gt;J11,1,0)+IF(K11&gt;M11,1,0)</f>
        <v>2</v>
      </c>
      <c r="Q11" s="144">
        <f>IF(E11&lt;G11,1,0)+IF(H11&lt;J11,1,0)+IF(K11&lt;M11,1,0)</f>
        <v>0</v>
      </c>
      <c r="R11" s="148">
        <f t="shared" si="0"/>
        <v>1</v>
      </c>
      <c r="S11" s="146">
        <f t="shared" si="0"/>
        <v>0</v>
      </c>
      <c r="T11" s="147" t="s">
        <v>65</v>
      </c>
    </row>
    <row r="12" spans="2:20" ht="30" customHeight="1" thickBot="1">
      <c r="B12" s="135" t="s">
        <v>24</v>
      </c>
      <c r="C12" s="136" t="s">
        <v>225</v>
      </c>
      <c r="D12" s="136" t="s">
        <v>226</v>
      </c>
      <c r="E12" s="138">
        <v>24</v>
      </c>
      <c r="F12" s="144" t="s">
        <v>18</v>
      </c>
      <c r="G12" s="140">
        <v>26</v>
      </c>
      <c r="H12" s="138">
        <v>16</v>
      </c>
      <c r="I12" s="144" t="s">
        <v>18</v>
      </c>
      <c r="J12" s="140">
        <v>21</v>
      </c>
      <c r="K12" s="138"/>
      <c r="L12" s="144" t="s">
        <v>18</v>
      </c>
      <c r="M12" s="140"/>
      <c r="N12" s="141">
        <f>E12+H12+K12</f>
        <v>40</v>
      </c>
      <c r="O12" s="142">
        <f>G12+J12+M12</f>
        <v>47</v>
      </c>
      <c r="P12" s="143">
        <f>IF(E12&gt;G12,1,0)+IF(H12&gt;J12,1,0)+IF(K12&gt;M12,1,0)</f>
        <v>0</v>
      </c>
      <c r="Q12" s="144">
        <f>IF(E12&lt;G12,1,0)+IF(H12&lt;J12,1,0)+IF(K12&lt;M12,1,0)</f>
        <v>2</v>
      </c>
      <c r="R12" s="148">
        <f t="shared" si="0"/>
        <v>0</v>
      </c>
      <c r="S12" s="146">
        <f t="shared" si="0"/>
        <v>1</v>
      </c>
      <c r="T12" s="147" t="s">
        <v>223</v>
      </c>
    </row>
    <row r="13" spans="2:20" ht="34.5" customHeight="1" thickBot="1">
      <c r="B13" s="172" t="s">
        <v>8</v>
      </c>
      <c r="C13" s="180" t="str">
        <f>IF(R13&gt;S13,D4,IF(S13&gt;R13,D5,"remíza"))</f>
        <v>remíza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49">
        <f aca="true" t="shared" si="1" ref="N13:S13">SUM(N9:N12)</f>
        <v>177</v>
      </c>
      <c r="O13" s="150">
        <f t="shared" si="1"/>
        <v>166</v>
      </c>
      <c r="P13" s="149">
        <f t="shared" si="1"/>
        <v>5</v>
      </c>
      <c r="Q13" s="151">
        <f t="shared" si="1"/>
        <v>4</v>
      </c>
      <c r="R13" s="149">
        <f t="shared" si="1"/>
        <v>2</v>
      </c>
      <c r="S13" s="150">
        <f t="shared" si="1"/>
        <v>2</v>
      </c>
      <c r="T13" s="152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53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0" ht="36" customHeight="1">
      <c r="B18" s="28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7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9.5" customHeight="1" thickBot="1">
      <c r="B3" s="115" t="s">
        <v>1</v>
      </c>
      <c r="C3" s="116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91" t="s">
        <v>40</v>
      </c>
      <c r="R3" s="191"/>
      <c r="S3" s="192" t="s">
        <v>70</v>
      </c>
      <c r="T3" s="192"/>
    </row>
    <row r="4" spans="2:20" ht="19.5" customHeight="1" thickTop="1">
      <c r="B4" s="117" t="s">
        <v>3</v>
      </c>
      <c r="C4" s="118"/>
      <c r="D4" s="193" t="s">
        <v>58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 t="s">
        <v>14</v>
      </c>
      <c r="R4" s="194"/>
      <c r="S4" s="195" t="s">
        <v>212</v>
      </c>
      <c r="T4" s="195"/>
    </row>
    <row r="5" spans="2:20" ht="19.5" customHeight="1">
      <c r="B5" s="117" t="s">
        <v>4</v>
      </c>
      <c r="C5" s="119"/>
      <c r="D5" s="181" t="s">
        <v>55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 t="s">
        <v>2</v>
      </c>
      <c r="R5" s="182"/>
      <c r="S5" s="183" t="s">
        <v>218</v>
      </c>
      <c r="T5" s="183"/>
    </row>
    <row r="6" spans="2:20" ht="19.5" customHeight="1" thickBot="1">
      <c r="B6" s="120" t="s">
        <v>5</v>
      </c>
      <c r="C6" s="121"/>
      <c r="D6" s="184" t="s">
        <v>119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2"/>
      <c r="R6" s="123"/>
      <c r="S6" s="124">
        <v>5</v>
      </c>
      <c r="T6" s="125" t="s">
        <v>21</v>
      </c>
    </row>
    <row r="7" spans="2:20" ht="24.75" customHeight="1">
      <c r="B7" s="126"/>
      <c r="C7" s="127" t="str">
        <f>D4</f>
        <v>TJ Bílá Hora M</v>
      </c>
      <c r="D7" s="127" t="str">
        <f>D5</f>
        <v>SK Jupiter M</v>
      </c>
      <c r="E7" s="185" t="s">
        <v>6</v>
      </c>
      <c r="F7" s="185"/>
      <c r="G7" s="185"/>
      <c r="H7" s="185"/>
      <c r="I7" s="185"/>
      <c r="J7" s="185"/>
      <c r="K7" s="185"/>
      <c r="L7" s="185"/>
      <c r="M7" s="185"/>
      <c r="N7" s="186" t="s">
        <v>15</v>
      </c>
      <c r="O7" s="186"/>
      <c r="P7" s="186" t="s">
        <v>16</v>
      </c>
      <c r="Q7" s="186"/>
      <c r="R7" s="186" t="s">
        <v>17</v>
      </c>
      <c r="S7" s="186"/>
      <c r="T7" s="128" t="s">
        <v>7</v>
      </c>
    </row>
    <row r="8" spans="2:20" ht="9.75" customHeight="1" thickBot="1">
      <c r="B8" s="129"/>
      <c r="C8" s="130"/>
      <c r="D8" s="131"/>
      <c r="E8" s="179">
        <v>1</v>
      </c>
      <c r="F8" s="179"/>
      <c r="G8" s="179"/>
      <c r="H8" s="179">
        <v>2</v>
      </c>
      <c r="I8" s="179"/>
      <c r="J8" s="179"/>
      <c r="K8" s="179">
        <v>3</v>
      </c>
      <c r="L8" s="179"/>
      <c r="M8" s="179"/>
      <c r="N8" s="132"/>
      <c r="O8" s="133"/>
      <c r="P8" s="132"/>
      <c r="Q8" s="133"/>
      <c r="R8" s="132"/>
      <c r="S8" s="133"/>
      <c r="T8" s="134"/>
    </row>
    <row r="9" spans="2:20" ht="30" customHeight="1" thickTop="1">
      <c r="B9" s="135" t="s">
        <v>20</v>
      </c>
      <c r="C9" s="136" t="s">
        <v>133</v>
      </c>
      <c r="D9" s="137" t="s">
        <v>213</v>
      </c>
      <c r="E9" s="138">
        <v>21</v>
      </c>
      <c r="F9" s="139" t="s">
        <v>18</v>
      </c>
      <c r="G9" s="140">
        <v>19</v>
      </c>
      <c r="H9" s="138">
        <v>17</v>
      </c>
      <c r="I9" s="139" t="s">
        <v>18</v>
      </c>
      <c r="J9" s="140">
        <v>21</v>
      </c>
      <c r="K9" s="138">
        <v>21</v>
      </c>
      <c r="L9" s="139" t="s">
        <v>18</v>
      </c>
      <c r="M9" s="140">
        <v>19</v>
      </c>
      <c r="N9" s="141">
        <f>E9+H9+K9</f>
        <v>59</v>
      </c>
      <c r="O9" s="142">
        <f>G9+J9+M9</f>
        <v>59</v>
      </c>
      <c r="P9" s="143">
        <f>IF(E9&gt;G9,1,0)+IF(H9&gt;J9,1,0)+IF(K9&gt;M9,1,0)</f>
        <v>2</v>
      </c>
      <c r="Q9" s="144">
        <f>IF(E9&lt;G9,1,0)+IF(H9&lt;J9,1,0)+IF(K9&lt;M9,1,0)</f>
        <v>1</v>
      </c>
      <c r="R9" s="145">
        <f aca="true" t="shared" si="0" ref="R9:S12">IF(P9=2,1,0)</f>
        <v>1</v>
      </c>
      <c r="S9" s="146">
        <f t="shared" si="0"/>
        <v>0</v>
      </c>
      <c r="T9" s="147" t="s">
        <v>65</v>
      </c>
    </row>
    <row r="10" spans="2:20" ht="30" customHeight="1">
      <c r="B10" s="135" t="s">
        <v>23</v>
      </c>
      <c r="C10" s="136" t="s">
        <v>214</v>
      </c>
      <c r="D10" s="136" t="s">
        <v>215</v>
      </c>
      <c r="E10" s="138">
        <v>21</v>
      </c>
      <c r="F10" s="144" t="s">
        <v>18</v>
      </c>
      <c r="G10" s="140">
        <v>15</v>
      </c>
      <c r="H10" s="138">
        <v>21</v>
      </c>
      <c r="I10" s="144" t="s">
        <v>18</v>
      </c>
      <c r="J10" s="140">
        <v>14</v>
      </c>
      <c r="K10" s="138"/>
      <c r="L10" s="144" t="s">
        <v>18</v>
      </c>
      <c r="M10" s="140"/>
      <c r="N10" s="141">
        <f>E10+H10+K10</f>
        <v>42</v>
      </c>
      <c r="O10" s="142">
        <f>G10+J10+M10</f>
        <v>29</v>
      </c>
      <c r="P10" s="143">
        <f>IF(E10&gt;G10,1,0)+IF(H10&gt;J10,1,0)+IF(K10&gt;M10,1,0)</f>
        <v>2</v>
      </c>
      <c r="Q10" s="144">
        <f>IF(E10&lt;G10,1,0)+IF(H10&lt;J10,1,0)+IF(K10&lt;M10,1,0)</f>
        <v>0</v>
      </c>
      <c r="R10" s="148">
        <f t="shared" si="0"/>
        <v>1</v>
      </c>
      <c r="S10" s="146">
        <f t="shared" si="0"/>
        <v>0</v>
      </c>
      <c r="T10" s="147" t="s">
        <v>82</v>
      </c>
    </row>
    <row r="11" spans="2:20" ht="30" customHeight="1">
      <c r="B11" s="135" t="s">
        <v>19</v>
      </c>
      <c r="C11" s="136" t="s">
        <v>137</v>
      </c>
      <c r="D11" s="136" t="s">
        <v>183</v>
      </c>
      <c r="E11" s="138">
        <v>21</v>
      </c>
      <c r="F11" s="144" t="s">
        <v>18</v>
      </c>
      <c r="G11" s="140">
        <v>19</v>
      </c>
      <c r="H11" s="138">
        <v>26</v>
      </c>
      <c r="I11" s="144" t="s">
        <v>18</v>
      </c>
      <c r="J11" s="140">
        <v>24</v>
      </c>
      <c r="K11" s="138"/>
      <c r="L11" s="144" t="s">
        <v>18</v>
      </c>
      <c r="M11" s="140"/>
      <c r="N11" s="141">
        <f>E11+H11+K11</f>
        <v>47</v>
      </c>
      <c r="O11" s="142">
        <f>G11+J11+M11</f>
        <v>43</v>
      </c>
      <c r="P11" s="143">
        <f>IF(E11&gt;G11,1,0)+IF(H11&gt;J11,1,0)+IF(K11&gt;M11,1,0)</f>
        <v>2</v>
      </c>
      <c r="Q11" s="144">
        <f>IF(E11&lt;G11,1,0)+IF(H11&lt;J11,1,0)+IF(K11&lt;M11,1,0)</f>
        <v>0</v>
      </c>
      <c r="R11" s="148">
        <f t="shared" si="0"/>
        <v>1</v>
      </c>
      <c r="S11" s="146">
        <f t="shared" si="0"/>
        <v>0</v>
      </c>
      <c r="T11" s="147" t="s">
        <v>65</v>
      </c>
    </row>
    <row r="12" spans="2:20" ht="30" customHeight="1" thickBot="1">
      <c r="B12" s="135" t="s">
        <v>24</v>
      </c>
      <c r="C12" s="136" t="s">
        <v>216</v>
      </c>
      <c r="D12" s="136" t="s">
        <v>217</v>
      </c>
      <c r="E12" s="138">
        <v>21</v>
      </c>
      <c r="F12" s="144" t="s">
        <v>18</v>
      </c>
      <c r="G12" s="140">
        <v>0</v>
      </c>
      <c r="H12" s="138">
        <v>21</v>
      </c>
      <c r="I12" s="144" t="s">
        <v>18</v>
      </c>
      <c r="J12" s="140">
        <v>0</v>
      </c>
      <c r="K12" s="138"/>
      <c r="L12" s="144" t="s">
        <v>18</v>
      </c>
      <c r="M12" s="140"/>
      <c r="N12" s="141">
        <f>E12+H12+K12</f>
        <v>42</v>
      </c>
      <c r="O12" s="142">
        <f>G12+J12+M12</f>
        <v>0</v>
      </c>
      <c r="P12" s="143">
        <f>IF(E12&gt;G12,1,0)+IF(H12&gt;J12,1,0)+IF(K12&gt;M12,1,0)</f>
        <v>2</v>
      </c>
      <c r="Q12" s="144">
        <f>IF(E12&lt;G12,1,0)+IF(H12&lt;J12,1,0)+IF(K12&lt;M12,1,0)</f>
        <v>0</v>
      </c>
      <c r="R12" s="148">
        <f t="shared" si="0"/>
        <v>1</v>
      </c>
      <c r="S12" s="146">
        <f t="shared" si="0"/>
        <v>0</v>
      </c>
      <c r="T12" s="147" t="s">
        <v>45</v>
      </c>
    </row>
    <row r="13" spans="2:20" ht="34.5" customHeight="1" thickBot="1">
      <c r="B13" s="172" t="s">
        <v>8</v>
      </c>
      <c r="C13" s="180" t="str">
        <f>IF(R13&gt;S13,D4,IF(S13&gt;R13,D5,"remíza"))</f>
        <v>TJ Bílá Hora M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49">
        <f aca="true" t="shared" si="1" ref="N13:S13">SUM(N9:N12)</f>
        <v>190</v>
      </c>
      <c r="O13" s="150">
        <f t="shared" si="1"/>
        <v>131</v>
      </c>
      <c r="P13" s="149">
        <f t="shared" si="1"/>
        <v>8</v>
      </c>
      <c r="Q13" s="151">
        <f t="shared" si="1"/>
        <v>1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53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0" ht="36" customHeight="1">
      <c r="B18" s="28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209</v>
      </c>
      <c r="T4" s="223"/>
    </row>
    <row r="5" spans="2:20" ht="19.5" customHeight="1">
      <c r="B5" s="5" t="s">
        <v>4</v>
      </c>
      <c r="C5" s="43"/>
      <c r="D5" s="198" t="s">
        <v>42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200</v>
      </c>
      <c r="T5" s="204"/>
    </row>
    <row r="6" spans="2:20" ht="19.5" customHeight="1" thickBot="1">
      <c r="B6" s="7" t="s">
        <v>5</v>
      </c>
      <c r="C6" s="104"/>
      <c r="D6" s="205" t="s">
        <v>210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66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Keramika Chlumčany M2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146</v>
      </c>
      <c r="D9" s="41" t="s">
        <v>189</v>
      </c>
      <c r="E9" s="36">
        <v>21</v>
      </c>
      <c r="F9" s="17" t="s">
        <v>18</v>
      </c>
      <c r="G9" s="37">
        <v>15</v>
      </c>
      <c r="H9" s="36">
        <v>18</v>
      </c>
      <c r="I9" s="17" t="s">
        <v>18</v>
      </c>
      <c r="J9" s="37">
        <v>21</v>
      </c>
      <c r="K9" s="36">
        <v>21</v>
      </c>
      <c r="L9" s="17" t="s">
        <v>18</v>
      </c>
      <c r="M9" s="37">
        <v>17</v>
      </c>
      <c r="N9" s="19">
        <f>E9+H9+K9</f>
        <v>60</v>
      </c>
      <c r="O9" s="20">
        <f>G9+J9+M9</f>
        <v>53</v>
      </c>
      <c r="P9" s="21">
        <f>IF(E9&gt;G9,1,0)+IF(H9&gt;J9,1,0)+IF(K9&gt;M9,1,0)</f>
        <v>2</v>
      </c>
      <c r="Q9" s="16">
        <f>IF(E9&lt;G9,1,0)+IF(H9&lt;J9,1,0)+IF(K9&lt;M9,1,0)</f>
        <v>1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135</v>
      </c>
      <c r="D10" s="40" t="s">
        <v>75</v>
      </c>
      <c r="E10" s="36">
        <v>21</v>
      </c>
      <c r="F10" s="16" t="s">
        <v>18</v>
      </c>
      <c r="G10" s="37">
        <v>17</v>
      </c>
      <c r="H10" s="36">
        <v>15</v>
      </c>
      <c r="I10" s="16" t="s">
        <v>18</v>
      </c>
      <c r="J10" s="37">
        <v>21</v>
      </c>
      <c r="K10" s="36">
        <v>16</v>
      </c>
      <c r="L10" s="16" t="s">
        <v>18</v>
      </c>
      <c r="M10" s="37">
        <v>21</v>
      </c>
      <c r="N10" s="19">
        <f>E10+H10+K10</f>
        <v>52</v>
      </c>
      <c r="O10" s="20">
        <f>G10+J10+M10</f>
        <v>59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144</v>
      </c>
      <c r="D11" s="40" t="s">
        <v>191</v>
      </c>
      <c r="E11" s="36">
        <v>21</v>
      </c>
      <c r="F11" s="16" t="s">
        <v>18</v>
      </c>
      <c r="G11" s="37">
        <v>9</v>
      </c>
      <c r="H11" s="36">
        <v>21</v>
      </c>
      <c r="I11" s="16" t="s">
        <v>18</v>
      </c>
      <c r="J11" s="37">
        <v>2</v>
      </c>
      <c r="K11" s="36"/>
      <c r="L11" s="16" t="s">
        <v>18</v>
      </c>
      <c r="M11" s="37"/>
      <c r="N11" s="19">
        <f>E11+H11+K11</f>
        <v>42</v>
      </c>
      <c r="O11" s="20">
        <f>G11+J11+M11</f>
        <v>11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184</v>
      </c>
      <c r="D12" s="40" t="s">
        <v>211</v>
      </c>
      <c r="E12" s="36">
        <v>21</v>
      </c>
      <c r="F12" s="16" t="s">
        <v>18</v>
      </c>
      <c r="G12" s="37">
        <v>8</v>
      </c>
      <c r="H12" s="36">
        <v>21</v>
      </c>
      <c r="I12" s="16" t="s">
        <v>18</v>
      </c>
      <c r="J12" s="37">
        <v>18</v>
      </c>
      <c r="K12" s="36"/>
      <c r="L12" s="16" t="s">
        <v>18</v>
      </c>
      <c r="M12" s="37"/>
      <c r="N12" s="19">
        <f>E12+H12+K12</f>
        <v>42</v>
      </c>
      <c r="O12" s="20">
        <f>G12+J12+M12</f>
        <v>26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TJ Slavoj Plzeň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196</v>
      </c>
      <c r="O13" s="24">
        <f t="shared" si="1"/>
        <v>149</v>
      </c>
      <c r="P13" s="23">
        <f t="shared" si="1"/>
        <v>7</v>
      </c>
      <c r="Q13" s="25">
        <f t="shared" si="1"/>
        <v>3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194</v>
      </c>
      <c r="T4" s="223"/>
    </row>
    <row r="5" spans="2:20" ht="19.5" customHeight="1">
      <c r="B5" s="5" t="s">
        <v>4</v>
      </c>
      <c r="C5" s="43"/>
      <c r="D5" s="198" t="s">
        <v>55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161</v>
      </c>
      <c r="T5" s="204"/>
    </row>
    <row r="6" spans="2:20" ht="19.5" customHeight="1" thickBot="1">
      <c r="B6" s="7" t="s">
        <v>5</v>
      </c>
      <c r="C6" s="104"/>
      <c r="D6" s="205" t="s">
        <v>193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SK Jupiter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189</v>
      </c>
      <c r="D9" s="41" t="s">
        <v>205</v>
      </c>
      <c r="E9" s="36">
        <v>21</v>
      </c>
      <c r="F9" s="17" t="s">
        <v>18</v>
      </c>
      <c r="G9" s="37">
        <v>18</v>
      </c>
      <c r="H9" s="36">
        <v>18</v>
      </c>
      <c r="I9" s="17" t="s">
        <v>18</v>
      </c>
      <c r="J9" s="37">
        <v>21</v>
      </c>
      <c r="K9" s="36">
        <v>21</v>
      </c>
      <c r="L9" s="17" t="s">
        <v>18</v>
      </c>
      <c r="M9" s="37">
        <v>10</v>
      </c>
      <c r="N9" s="19">
        <f>E9+H9+K9</f>
        <v>60</v>
      </c>
      <c r="O9" s="20">
        <f>G9+J9+M9</f>
        <v>49</v>
      </c>
      <c r="P9" s="21">
        <f>IF(E9&gt;G9,1,0)+IF(H9&gt;J9,1,0)+IF(K9&gt;M9,1,0)</f>
        <v>2</v>
      </c>
      <c r="Q9" s="16">
        <f>IF(E9&lt;G9,1,0)+IF(H9&lt;J9,1,0)+IF(K9&lt;M9,1,0)</f>
        <v>1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75</v>
      </c>
      <c r="D10" s="40" t="s">
        <v>182</v>
      </c>
      <c r="E10" s="36">
        <v>14</v>
      </c>
      <c r="F10" s="16" t="s">
        <v>18</v>
      </c>
      <c r="G10" s="37">
        <v>21</v>
      </c>
      <c r="H10" s="36">
        <v>12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26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206</v>
      </c>
      <c r="D11" s="40" t="s">
        <v>183</v>
      </c>
      <c r="E11" s="36">
        <v>13</v>
      </c>
      <c r="F11" s="16" t="s">
        <v>18</v>
      </c>
      <c r="G11" s="37">
        <v>21</v>
      </c>
      <c r="H11" s="36">
        <v>2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15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173</v>
      </c>
      <c r="D12" s="40" t="s">
        <v>207</v>
      </c>
      <c r="E12" s="36">
        <v>17</v>
      </c>
      <c r="F12" s="16" t="s">
        <v>18</v>
      </c>
      <c r="G12" s="37">
        <v>21</v>
      </c>
      <c r="H12" s="36">
        <v>11</v>
      </c>
      <c r="I12" s="16" t="s">
        <v>18</v>
      </c>
      <c r="J12" s="37">
        <v>21</v>
      </c>
      <c r="K12" s="36"/>
      <c r="L12" s="16" t="s">
        <v>18</v>
      </c>
      <c r="M12" s="37"/>
      <c r="N12" s="19">
        <f>E12+H12+K12</f>
        <v>28</v>
      </c>
      <c r="O12" s="20">
        <f>G12+J12+M12</f>
        <v>42</v>
      </c>
      <c r="P12" s="21">
        <f>IF(E12&gt;G12,1,0)+IF(H12&gt;J12,1,0)+IF(K12&gt;M12,1,0)</f>
        <v>0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SK Jupiter M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129</v>
      </c>
      <c r="O13" s="24">
        <f t="shared" si="1"/>
        <v>175</v>
      </c>
      <c r="P13" s="23">
        <f t="shared" si="1"/>
        <v>2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57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201</v>
      </c>
      <c r="T4" s="223"/>
    </row>
    <row r="5" spans="2:20" ht="19.5" customHeight="1">
      <c r="B5" s="5" t="s">
        <v>4</v>
      </c>
      <c r="C5" s="43"/>
      <c r="D5" s="198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200</v>
      </c>
      <c r="T5" s="204"/>
    </row>
    <row r="6" spans="2:20" ht="19.5" customHeight="1" thickBot="1">
      <c r="B6" s="7" t="s">
        <v>5</v>
      </c>
      <c r="C6" s="104"/>
      <c r="D6" s="205" t="s">
        <v>204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TJ Bílá Hora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202</v>
      </c>
      <c r="D9" s="41" t="s">
        <v>163</v>
      </c>
      <c r="E9" s="36">
        <v>18</v>
      </c>
      <c r="F9" s="17" t="s">
        <v>18</v>
      </c>
      <c r="G9" s="37">
        <v>21</v>
      </c>
      <c r="H9" s="36">
        <v>19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37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135</v>
      </c>
      <c r="D10" s="40" t="s">
        <v>82</v>
      </c>
      <c r="E10" s="36">
        <v>18</v>
      </c>
      <c r="F10" s="16" t="s">
        <v>18</v>
      </c>
      <c r="G10" s="37">
        <v>21</v>
      </c>
      <c r="H10" s="36">
        <v>21</v>
      </c>
      <c r="I10" s="16" t="s">
        <v>18</v>
      </c>
      <c r="J10" s="37">
        <v>18</v>
      </c>
      <c r="K10" s="36">
        <v>14</v>
      </c>
      <c r="L10" s="16" t="s">
        <v>18</v>
      </c>
      <c r="M10" s="37">
        <v>21</v>
      </c>
      <c r="N10" s="19">
        <f>E10+H10+K10</f>
        <v>53</v>
      </c>
      <c r="O10" s="20">
        <f>G10+J10+M10</f>
        <v>60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144</v>
      </c>
      <c r="D11" s="40" t="s">
        <v>166</v>
      </c>
      <c r="E11" s="36">
        <v>24</v>
      </c>
      <c r="F11" s="16" t="s">
        <v>18</v>
      </c>
      <c r="G11" s="37">
        <v>22</v>
      </c>
      <c r="H11" s="36">
        <v>21</v>
      </c>
      <c r="I11" s="16" t="s">
        <v>18</v>
      </c>
      <c r="J11" s="37">
        <v>18</v>
      </c>
      <c r="K11" s="36"/>
      <c r="L11" s="16" t="s">
        <v>18</v>
      </c>
      <c r="M11" s="37"/>
      <c r="N11" s="19">
        <f>E11+H11+K11</f>
        <v>45</v>
      </c>
      <c r="O11" s="20">
        <f>G11+J11+M11</f>
        <v>40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184</v>
      </c>
      <c r="D12" s="40" t="s">
        <v>203</v>
      </c>
      <c r="E12" s="36">
        <v>21</v>
      </c>
      <c r="F12" s="16" t="s">
        <v>18</v>
      </c>
      <c r="G12" s="37">
        <v>14</v>
      </c>
      <c r="H12" s="36">
        <v>21</v>
      </c>
      <c r="I12" s="16" t="s">
        <v>18</v>
      </c>
      <c r="J12" s="37">
        <v>12</v>
      </c>
      <c r="K12" s="36"/>
      <c r="L12" s="16" t="s">
        <v>18</v>
      </c>
      <c r="M12" s="37"/>
      <c r="N12" s="19">
        <f>E12+H12+K12</f>
        <v>42</v>
      </c>
      <c r="O12" s="20">
        <f>G12+J12+M12</f>
        <v>26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remíza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177</v>
      </c>
      <c r="O13" s="24">
        <f t="shared" si="1"/>
        <v>168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4" t="s">
        <v>1</v>
      </c>
      <c r="C3" s="42"/>
      <c r="D3" s="188" t="s">
        <v>105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214" t="s">
        <v>40</v>
      </c>
      <c r="R3" s="215"/>
      <c r="S3" s="188" t="s">
        <v>70</v>
      </c>
      <c r="T3" s="216"/>
    </row>
    <row r="4" spans="2:20" ht="19.5" customHeight="1" thickTop="1">
      <c r="B4" s="5" t="s">
        <v>3</v>
      </c>
      <c r="C4" s="6"/>
      <c r="D4" s="217" t="s">
        <v>41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20" t="s">
        <v>14</v>
      </c>
      <c r="R4" s="221"/>
      <c r="S4" s="222" t="s">
        <v>194</v>
      </c>
      <c r="T4" s="223"/>
    </row>
    <row r="5" spans="2:20" ht="19.5" customHeight="1">
      <c r="B5" s="5" t="s">
        <v>4</v>
      </c>
      <c r="C5" s="43"/>
      <c r="D5" s="198" t="s">
        <v>55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  <c r="Q5" s="201" t="s">
        <v>2</v>
      </c>
      <c r="R5" s="202"/>
      <c r="S5" s="203" t="s">
        <v>161</v>
      </c>
      <c r="T5" s="204"/>
    </row>
    <row r="6" spans="2:20" ht="19.5" customHeight="1" thickBot="1">
      <c r="B6" s="7" t="s">
        <v>5</v>
      </c>
      <c r="C6" s="104"/>
      <c r="D6" s="205" t="s">
        <v>193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SK Jupiter M</v>
      </c>
      <c r="E7" s="208" t="s">
        <v>6</v>
      </c>
      <c r="F7" s="209"/>
      <c r="G7" s="209"/>
      <c r="H7" s="209"/>
      <c r="I7" s="209"/>
      <c r="J7" s="209"/>
      <c r="K7" s="209"/>
      <c r="L7" s="209"/>
      <c r="M7" s="210"/>
      <c r="N7" s="211" t="s">
        <v>15</v>
      </c>
      <c r="O7" s="212"/>
      <c r="P7" s="211" t="s">
        <v>16</v>
      </c>
      <c r="Q7" s="212"/>
      <c r="R7" s="211" t="s">
        <v>17</v>
      </c>
      <c r="S7" s="212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195</v>
      </c>
      <c r="D9" s="41" t="s">
        <v>196</v>
      </c>
      <c r="E9" s="36">
        <v>21</v>
      </c>
      <c r="F9" s="17" t="s">
        <v>18</v>
      </c>
      <c r="G9" s="37">
        <v>11</v>
      </c>
      <c r="H9" s="36">
        <v>21</v>
      </c>
      <c r="I9" s="17" t="s">
        <v>18</v>
      </c>
      <c r="J9" s="37">
        <v>7</v>
      </c>
      <c r="K9" s="36"/>
      <c r="L9" s="17" t="s">
        <v>18</v>
      </c>
      <c r="M9" s="37"/>
      <c r="N9" s="19">
        <f>E9+H9+K9</f>
        <v>42</v>
      </c>
      <c r="O9" s="20">
        <f>G9+J9+M9</f>
        <v>18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197</v>
      </c>
      <c r="D10" s="40" t="s">
        <v>182</v>
      </c>
      <c r="E10" s="36">
        <v>21</v>
      </c>
      <c r="F10" s="16" t="s">
        <v>18</v>
      </c>
      <c r="G10" s="37">
        <v>17</v>
      </c>
      <c r="H10" s="36">
        <v>17</v>
      </c>
      <c r="I10" s="16" t="s">
        <v>18</v>
      </c>
      <c r="J10" s="37">
        <v>21</v>
      </c>
      <c r="K10" s="36">
        <v>19</v>
      </c>
      <c r="L10" s="16" t="s">
        <v>18</v>
      </c>
      <c r="M10" s="37">
        <v>21</v>
      </c>
      <c r="N10" s="19">
        <f>E10+H10+K10</f>
        <v>57</v>
      </c>
      <c r="O10" s="20">
        <f>G10+J10+M10</f>
        <v>59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165</v>
      </c>
      <c r="D11" s="40" t="s">
        <v>183</v>
      </c>
      <c r="E11" s="36">
        <v>13</v>
      </c>
      <c r="F11" s="16" t="s">
        <v>18</v>
      </c>
      <c r="G11" s="37">
        <v>21</v>
      </c>
      <c r="H11" s="36">
        <v>9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22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198</v>
      </c>
      <c r="D12" s="40" t="s">
        <v>199</v>
      </c>
      <c r="E12" s="36">
        <v>21</v>
      </c>
      <c r="F12" s="16" t="s">
        <v>18</v>
      </c>
      <c r="G12" s="37">
        <v>14</v>
      </c>
      <c r="H12" s="36">
        <v>17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15</v>
      </c>
      <c r="N12" s="19">
        <f>E12+H12+K12</f>
        <v>59</v>
      </c>
      <c r="O12" s="20">
        <f>G12+J12+M12</f>
        <v>50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96" t="str">
        <f>IF(R13&gt;S13,D4,IF(S13&gt;R13,D5,"remíza"))</f>
        <v>remíza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23">
        <f aca="true" t="shared" si="1" ref="N13:S13">SUM(N9:N12)</f>
        <v>180</v>
      </c>
      <c r="O13" s="24">
        <f t="shared" si="1"/>
        <v>169</v>
      </c>
      <c r="P13" s="23">
        <f t="shared" si="1"/>
        <v>5</v>
      </c>
      <c r="Q13" s="25">
        <f t="shared" si="1"/>
        <v>5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ZBS</cp:lastModifiedBy>
  <cp:lastPrinted>2021-10-24T18:08:28Z</cp:lastPrinted>
  <dcterms:created xsi:type="dcterms:W3CDTF">1996-11-18T12:18:44Z</dcterms:created>
  <dcterms:modified xsi:type="dcterms:W3CDTF">2022-02-28T10:54:57Z</dcterms:modified>
  <cp:category/>
  <cp:version/>
  <cp:contentType/>
  <cp:contentStatus/>
</cp:coreProperties>
</file>