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tabRatio="719" activeTab="0"/>
  </bookViews>
  <sheets>
    <sheet name="Celkové umístění" sheetId="1" r:id="rId1"/>
    <sheet name="4.L-finále" sheetId="2" r:id="rId2"/>
    <sheet name="4.L-o 3.m." sheetId="3" r:id="rId3"/>
    <sheet name="4.L-semi-1" sheetId="4" r:id="rId4"/>
    <sheet name="4.L-semi-2" sheetId="5" r:id="rId5"/>
  </sheets>
  <externalReferences>
    <externalReference r:id="rId8"/>
  </externalReferences>
  <definedNames>
    <definedName name="_xlnm.Print_Area" localSheetId="1">'4.L-finále'!$B$2:$T$23</definedName>
    <definedName name="_xlnm.Print_Area" localSheetId="2">'4.L-o 3.m.'!$B$2:$T$23</definedName>
    <definedName name="_xlnm.Print_Area" localSheetId="3">'4.L-semi-1'!$B$2:$T$23</definedName>
    <definedName name="_xlnm.Print_Area" localSheetId="4">'4.L-semi-2'!$B$2:$T$23</definedName>
  </definedNames>
  <calcPr fullCalcOnLoad="1"/>
</workbook>
</file>

<file path=xl/sharedStrings.xml><?xml version="1.0" encoding="utf-8"?>
<sst xmlns="http://schemas.openxmlformats.org/spreadsheetml/2006/main" count="250" uniqueCount="75">
  <si>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</si>
  <si>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</si>
  <si>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</si>
  <si>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</si>
  <si>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</si>
  <si>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</si>
  <si>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</si>
  <si>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</si>
  <si>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</si>
  <si>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</si>
  <si>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</si>
  <si>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</si>
  <si>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</si>
  <si>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</si>
  <si>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</si>
  <si>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</si>
  <si>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</si>
  <si>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</si>
  <si>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</si>
  <si>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</si>
  <si>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</si>
  <si>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</si>
  <si>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</si>
  <si>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</si>
  <si>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dvouhra mužů</t>
  </si>
  <si>
    <t>čtyřhra mužů</t>
  </si>
  <si>
    <t>Plzeň, 25.ZŠ</t>
  </si>
  <si>
    <t>SK Jupiter M</t>
  </si>
  <si>
    <t>Krausová Zlatka</t>
  </si>
  <si>
    <t>1.</t>
  </si>
  <si>
    <t>2.</t>
  </si>
  <si>
    <t>3.</t>
  </si>
  <si>
    <t>4.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</si>
  <si>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FINÁLE</t>
    </r>
  </si>
  <si>
    <t>TJ Keramika Chlumčany M1</t>
  </si>
  <si>
    <t>Tomáš Knopp</t>
  </si>
  <si>
    <t>Dušek Richard, Krausová Zdeňka</t>
  </si>
  <si>
    <t>Konečný Jiří, Janošíková Monika</t>
  </si>
  <si>
    <t>Uhlíř</t>
  </si>
  <si>
    <t>Takáč Michal</t>
  </si>
  <si>
    <t>Hron Richard</t>
  </si>
  <si>
    <t>Kozlíková Jana</t>
  </si>
  <si>
    <t>Takáč Michal, Dušek Richard</t>
  </si>
  <si>
    <t>Slepička Martin, Knopp Tomáš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</si>
  <si>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o 3. místo</t>
    </r>
  </si>
  <si>
    <t>TJ Bílá Hora M</t>
  </si>
  <si>
    <t>TJ Slavoj Plzeň M</t>
  </si>
  <si>
    <t>Voráč Přemysl, Mühlfeitová Bára</t>
  </si>
  <si>
    <t>Louda Jiří, Havlová Halina</t>
  </si>
  <si>
    <t>Krausová</t>
  </si>
  <si>
    <t>Franc Štěpán</t>
  </si>
  <si>
    <t>Slabý Otto</t>
  </si>
  <si>
    <t>Hron</t>
  </si>
  <si>
    <t>Uhlířová Tereza</t>
  </si>
  <si>
    <t>Havlová Halina</t>
  </si>
  <si>
    <t>Konečný</t>
  </si>
  <si>
    <t>Voráč Přemysl, Brožík Ondřej</t>
  </si>
  <si>
    <t>Louda Jiří, Fricek Jiří</t>
  </si>
  <si>
    <t>Brožík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</si>
  <si>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SEMIFINÁLE</t>
    </r>
  </si>
  <si>
    <t>Louda Jiří</t>
  </si>
  <si>
    <t>Fricek Jiří, Slabý Otto</t>
  </si>
  <si>
    <t>Franc</t>
  </si>
  <si>
    <t>Knopp Tomáš, Janošíková Monika</t>
  </si>
  <si>
    <t>Takáč M</t>
  </si>
  <si>
    <t>Krausová Z.</t>
  </si>
  <si>
    <t>Dušek R</t>
  </si>
  <si>
    <t>Slepička Martin, Konečný Jiří</t>
  </si>
  <si>
    <t>Brožík Ondřej, Uhlířová Tereza</t>
  </si>
  <si>
    <t>Slepička Martin, Janošíková Monika</t>
  </si>
  <si>
    <t>Havlová</t>
  </si>
  <si>
    <t>ZpčBaS - 4.liga Západ - 2021/22</t>
  </si>
  <si>
    <t>konečné umístění v sezoně 2021/22 - 26.3.2022 - PLAY OFF</t>
  </si>
  <si>
    <t>5.</t>
  </si>
  <si>
    <t>TJ Keramika Chlumčany M2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</si>
</sst>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4" fillId="0" borderId="11" xfId="52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2" applyFont="1" applyBorder="1" applyAlignment="1">
      <alignment vertical="center"/>
      <protection/>
    </xf>
    <xf numFmtId="0" fontId="16" fillId="0" borderId="14" xfId="56" applyFont="1" applyBorder="1">
      <alignment horizontal="center" vertical="center"/>
      <protection/>
    </xf>
    <xf numFmtId="0" fontId="16" fillId="0" borderId="15" xfId="56" applyFont="1" applyBorder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56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58" applyFont="1" applyBorder="1">
      <alignment horizontal="center" vertical="center"/>
      <protection/>
    </xf>
    <xf numFmtId="0" fontId="14" fillId="0" borderId="21" xfId="58" applyFont="1" applyBorder="1">
      <alignment horizontal="center" vertical="center"/>
      <protection/>
    </xf>
    <xf numFmtId="0" fontId="14" fillId="0" borderId="12" xfId="58" applyFont="1" applyBorder="1">
      <alignment horizontal="center" vertical="center"/>
      <protection/>
    </xf>
    <xf numFmtId="0" fontId="14" fillId="0" borderId="22" xfId="58" applyFont="1" applyBorder="1" applyProtection="1">
      <alignment horizontal="center" vertical="center"/>
      <protection hidden="1"/>
    </xf>
    <xf numFmtId="0" fontId="14" fillId="0" borderId="12" xfId="58" applyFont="1" applyBorder="1" applyProtection="1">
      <alignment horizontal="center" vertical="center"/>
      <protection hidden="1"/>
    </xf>
    <xf numFmtId="0" fontId="14" fillId="0" borderId="22" xfId="58" applyFont="1" applyBorder="1">
      <alignment horizontal="center" vertical="center"/>
      <protection/>
    </xf>
    <xf numFmtId="0" fontId="19" fillId="2" borderId="23" xfId="57" applyFont="1" applyFill="1" applyBorder="1">
      <alignment vertical="center"/>
      <protection/>
    </xf>
    <xf numFmtId="0" fontId="16" fillId="0" borderId="24" xfId="56" applyFont="1" applyBorder="1" applyProtection="1">
      <alignment horizontal="center" vertical="center"/>
      <protection hidden="1"/>
    </xf>
    <xf numFmtId="0" fontId="16" fillId="0" borderId="25" xfId="56" applyFont="1" applyBorder="1" applyProtection="1">
      <alignment horizontal="center" vertical="center"/>
      <protection hidden="1"/>
    </xf>
    <xf numFmtId="0" fontId="16" fillId="0" borderId="26" xfId="56" applyFont="1" applyBorder="1" applyProtection="1">
      <alignment horizontal="center" vertical="center"/>
      <protection hidden="1"/>
    </xf>
    <xf numFmtId="0" fontId="14" fillId="0" borderId="0" xfId="58" applyFont="1">
      <alignment horizontal="center" vertical="center"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7" xfId="58" applyFont="1" applyBorder="1">
      <alignment horizontal="center" vertical="center"/>
      <protection/>
    </xf>
    <xf numFmtId="0" fontId="14" fillId="0" borderId="28" xfId="58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4" fillId="0" borderId="33" xfId="58" applyFont="1" applyBorder="1">
      <alignment horizontal="center" vertical="center"/>
      <protection/>
    </xf>
    <xf numFmtId="0" fontId="14" fillId="0" borderId="34" xfId="58" applyFont="1" applyBorder="1">
      <alignment horizontal="center" vertical="center"/>
      <protection/>
    </xf>
    <xf numFmtId="0" fontId="14" fillId="0" borderId="35" xfId="58" applyFont="1" applyBorder="1" applyProtection="1">
      <alignment horizontal="center" vertical="center"/>
      <protection hidden="1"/>
    </xf>
    <xf numFmtId="0" fontId="14" fillId="0" borderId="34" xfId="58" applyFont="1" applyBorder="1" applyProtection="1">
      <alignment horizontal="center" vertical="center"/>
      <protection hidden="1"/>
    </xf>
    <xf numFmtId="0" fontId="14" fillId="0" borderId="35" xfId="58" applyFont="1" applyBorder="1">
      <alignment horizontal="center" vertical="center"/>
      <protection/>
    </xf>
    <xf numFmtId="0" fontId="14" fillId="0" borderId="36" xfId="58" applyFont="1" applyBorder="1">
      <alignment horizontal="center" vertical="center"/>
      <protection/>
    </xf>
    <xf numFmtId="0" fontId="14" fillId="33" borderId="31" xfId="58" applyFont="1" applyFill="1" applyBorder="1">
      <alignment horizontal="center" vertical="center"/>
      <protection/>
    </xf>
    <xf numFmtId="0" fontId="14" fillId="33" borderId="37" xfId="58" applyFont="1" applyFill="1" applyBorder="1">
      <alignment horizontal="center" vertical="center"/>
      <protection/>
    </xf>
    <xf numFmtId="0" fontId="14" fillId="33" borderId="22" xfId="58" applyFont="1" applyFill="1" applyBorder="1" applyProtection="1">
      <alignment horizontal="center" vertical="center"/>
      <protection hidden="1"/>
    </xf>
    <xf numFmtId="0" fontId="14" fillId="33" borderId="12" xfId="58" applyFont="1" applyFill="1" applyBorder="1" applyProtection="1">
      <alignment horizontal="center" vertical="center"/>
      <protection hidden="1"/>
    </xf>
    <xf numFmtId="0" fontId="14" fillId="33" borderId="22" xfId="58" applyFont="1" applyFill="1" applyBorder="1">
      <alignment horizontal="center" vertical="center"/>
      <protection/>
    </xf>
    <xf numFmtId="0" fontId="14" fillId="33" borderId="20" xfId="58" applyFont="1" applyFill="1" applyBorder="1">
      <alignment horizontal="center" vertical="center"/>
      <protection/>
    </xf>
    <xf numFmtId="0" fontId="14" fillId="33" borderId="38" xfId="58" applyFont="1" applyFill="1" applyBorder="1">
      <alignment horizontal="center" vertical="center"/>
      <protection/>
    </xf>
    <xf numFmtId="0" fontId="14" fillId="33" borderId="12" xfId="58" applyFont="1" applyFill="1" applyBorder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33" borderId="37" xfId="0" applyFont="1" applyFill="1" applyBorder="1" applyAlignment="1">
      <alignment horizontal="left" vertical="center" indent="1"/>
    </xf>
    <xf numFmtId="0" fontId="10" fillId="33" borderId="40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10" fillId="0" borderId="41" xfId="0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4" fillId="0" borderId="36" xfId="58" applyFont="1" applyBorder="1" applyProtection="1">
      <alignment horizontal="center" vertical="center"/>
      <protection hidden="1"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/>
      <protection/>
    </xf>
    <xf numFmtId="0" fontId="23" fillId="0" borderId="0" xfId="47" applyFont="1" applyAlignment="1">
      <alignment/>
      <protection/>
    </xf>
    <xf numFmtId="0" fontId="19" fillId="0" borderId="44" xfId="47" applyFont="1" applyBorder="1" applyAlignment="1">
      <alignment horizontal="center"/>
      <protection/>
    </xf>
    <xf numFmtId="0" fontId="19" fillId="0" borderId="45" xfId="47" applyFont="1" applyBorder="1" applyAlignment="1">
      <alignment horizontal="center"/>
      <protection/>
    </xf>
    <xf numFmtId="0" fontId="19" fillId="0" borderId="46" xfId="47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4" fillId="0" borderId="47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  <xf numFmtId="0" fontId="24" fillId="0" borderId="49" xfId="47" applyFont="1" applyBorder="1" applyAlignment="1">
      <alignment horizontal="center"/>
      <protection/>
    </xf>
    <xf numFmtId="0" fontId="24" fillId="0" borderId="50" xfId="47" applyFont="1" applyBorder="1" applyAlignment="1">
      <alignment horizontal="center"/>
      <protection/>
    </xf>
    <xf numFmtId="0" fontId="24" fillId="0" borderId="51" xfId="47" applyFont="1" applyBorder="1" applyAlignment="1">
      <alignment horizontal="center"/>
      <protection/>
    </xf>
    <xf numFmtId="0" fontId="24" fillId="0" borderId="52" xfId="47" applyFont="1" applyBorder="1" applyAlignment="1">
      <alignment horizontal="center"/>
      <protection/>
    </xf>
    <xf numFmtId="0" fontId="13" fillId="2" borderId="53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17" fillId="0" borderId="58" xfId="38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31" xfId="57" applyFont="1" applyBorder="1" applyAlignment="1">
      <alignment horizontal="center" vertical="center"/>
      <protection/>
    </xf>
    <xf numFmtId="0" fontId="15" fillId="0" borderId="59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0" borderId="61" xfId="60" applyFont="1" applyBorder="1" applyAlignment="1">
      <alignment horizontal="left" vertical="center"/>
      <protection/>
    </xf>
    <xf numFmtId="0" fontId="16" fillId="0" borderId="21" xfId="60" applyFont="1" applyBorder="1" applyAlignment="1">
      <alignment horizontal="left" vertical="center"/>
      <protection/>
    </xf>
    <xf numFmtId="0" fontId="16" fillId="0" borderId="62" xfId="60" applyFont="1" applyBorder="1" applyAlignment="1">
      <alignment horizontal="left" vertical="center"/>
      <protection/>
    </xf>
    <xf numFmtId="14" fontId="10" fillId="0" borderId="30" xfId="0" applyNumberFormat="1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7" fillId="0" borderId="66" xfId="60" applyFont="1" applyBorder="1">
      <alignment horizontal="center" vertical="center"/>
      <protection/>
    </xf>
    <xf numFmtId="0" fontId="22" fillId="0" borderId="54" xfId="60" applyFont="1" applyBorder="1" applyAlignment="1">
      <alignment horizontal="left" vertical="center"/>
      <protection/>
    </xf>
    <xf numFmtId="0" fontId="22" fillId="0" borderId="33" xfId="60" applyFont="1" applyBorder="1" applyAlignment="1">
      <alignment horizontal="left" vertical="center"/>
      <protection/>
    </xf>
    <xf numFmtId="0" fontId="22" fillId="0" borderId="34" xfId="60" applyFont="1" applyBorder="1" applyAlignment="1">
      <alignment horizontal="left" vertical="center"/>
      <protection/>
    </xf>
    <xf numFmtId="0" fontId="17" fillId="0" borderId="67" xfId="38" applyFont="1" applyBorder="1">
      <alignment horizontal="center" vertical="center" wrapText="1"/>
      <protection/>
    </xf>
    <xf numFmtId="0" fontId="10" fillId="0" borderId="12" xfId="0" applyFont="1" applyBorder="1" applyAlignment="1">
      <alignment horizontal="left" vertical="center" indent="1"/>
    </xf>
    <xf numFmtId="0" fontId="17" fillId="0" borderId="46" xfId="38" applyFont="1" applyBorder="1">
      <alignment horizontal="center" vertical="center" wrapText="1"/>
      <protection/>
    </xf>
    <xf numFmtId="0" fontId="10" fillId="0" borderId="34" xfId="0" applyFont="1" applyBorder="1" applyAlignment="1">
      <alignment horizontal="left" vertical="center" indent="1"/>
    </xf>
    <xf numFmtId="0" fontId="17" fillId="33" borderId="68" xfId="38" applyFont="1" applyFill="1" applyBorder="1">
      <alignment horizontal="center" vertical="center" wrapText="1"/>
      <protection/>
    </xf>
    <xf numFmtId="0" fontId="14" fillId="33" borderId="0" xfId="58" applyFont="1" applyFill="1">
      <alignment horizontal="center" vertical="center"/>
      <protection/>
    </xf>
    <xf numFmtId="0" fontId="20" fillId="0" borderId="0" xfId="38" applyFont="1" applyAlignment="1">
      <alignment horizontal="centerContinuous" vertical="center"/>
      <protection/>
    </xf>
    <xf numFmtId="0" fontId="10" fillId="0" borderId="12" xfId="56" applyFont="1" applyBorder="1" applyAlignment="1">
      <alignment horizontal="left" vertical="center" indent="1"/>
      <protection/>
    </xf>
    <xf numFmtId="0" fontId="19" fillId="0" borderId="69" xfId="47" applyFont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PLAY_OFF_26.3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L-F"/>
      <sheetName val="3.L-F"/>
      <sheetName val="4.L-F"/>
      <sheetName val="2.L-o3"/>
      <sheetName val="3.L-o3"/>
      <sheetName val="4.L-o3"/>
      <sheetName val="Nej_BKV"/>
      <sheetName val="DouA_USK"/>
      <sheetName val="JuA_DouC"/>
      <sheetName val="Chra_DouB"/>
      <sheetName val="ChluM1_SlaM"/>
      <sheetName val="BHM_JuM"/>
      <sheetName val="sta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  <col min="7" max="7" width="9.625" style="0" customWidth="1"/>
  </cols>
  <sheetData>
    <row r="3" spans="1:11" ht="26.25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68"/>
      <c r="K3" s="68"/>
    </row>
    <row r="4" spans="1:12" ht="15.75">
      <c r="A4" s="74" t="s">
        <v>72</v>
      </c>
      <c r="B4" s="74"/>
      <c r="C4" s="74"/>
      <c r="D4" s="74"/>
      <c r="E4" s="74"/>
      <c r="F4" s="74"/>
      <c r="G4" s="74"/>
      <c r="H4" s="74"/>
      <c r="I4" s="74"/>
      <c r="J4" s="69"/>
      <c r="K4" s="69"/>
      <c r="L4" s="69"/>
    </row>
    <row r="5" spans="1:11" ht="21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26.25">
      <c r="A6" s="67"/>
      <c r="B6" s="70" t="s">
        <v>29</v>
      </c>
      <c r="C6" s="75" t="s">
        <v>34</v>
      </c>
      <c r="D6" s="75"/>
      <c r="E6" s="75"/>
      <c r="F6" s="75"/>
      <c r="G6" s="76"/>
      <c r="H6" s="67"/>
      <c r="I6" s="67"/>
      <c r="J6" s="67"/>
      <c r="K6" s="67"/>
    </row>
    <row r="7" spans="1:11" ht="26.25">
      <c r="A7" s="67"/>
      <c r="B7" s="71" t="s">
        <v>30</v>
      </c>
      <c r="C7" s="77" t="s">
        <v>27</v>
      </c>
      <c r="D7" s="77"/>
      <c r="E7" s="77"/>
      <c r="F7" s="77"/>
      <c r="G7" s="78"/>
      <c r="H7" s="67"/>
      <c r="I7" s="67"/>
      <c r="J7" s="67"/>
      <c r="K7" s="67"/>
    </row>
    <row r="8" spans="1:11" ht="26.25">
      <c r="A8" s="67"/>
      <c r="B8" s="71" t="s">
        <v>31</v>
      </c>
      <c r="C8" s="77" t="s">
        <v>46</v>
      </c>
      <c r="D8" s="77"/>
      <c r="E8" s="77"/>
      <c r="F8" s="77"/>
      <c r="G8" s="78"/>
      <c r="H8" s="67"/>
      <c r="I8" s="67"/>
      <c r="J8" s="67"/>
      <c r="K8" s="67"/>
    </row>
    <row r="9" spans="1:11" ht="26.25">
      <c r="A9" s="67"/>
      <c r="B9" s="118" t="s">
        <v>32</v>
      </c>
      <c r="C9" s="77" t="s">
        <v>45</v>
      </c>
      <c r="D9" s="77"/>
      <c r="E9" s="77"/>
      <c r="F9" s="77"/>
      <c r="G9" s="78"/>
      <c r="H9" s="67"/>
      <c r="I9" s="67"/>
      <c r="J9" s="67"/>
      <c r="K9" s="67"/>
    </row>
    <row r="10" spans="1:11" ht="27" thickBot="1">
      <c r="A10" s="67"/>
      <c r="B10" s="72" t="s">
        <v>73</v>
      </c>
      <c r="C10" s="79" t="s">
        <v>74</v>
      </c>
      <c r="D10" s="79"/>
      <c r="E10" s="79"/>
      <c r="F10" s="79"/>
      <c r="G10" s="80"/>
      <c r="H10" s="67"/>
      <c r="I10" s="67"/>
      <c r="J10" s="67"/>
      <c r="K10" s="67"/>
    </row>
  </sheetData>
  <sheetProtection/>
  <mergeCells count="7">
    <mergeCell ref="A3:I3"/>
    <mergeCell ref="A4:I4"/>
    <mergeCell ref="C6:G6"/>
    <mergeCell ref="C7:G7"/>
    <mergeCell ref="C8:G8"/>
    <mergeCell ref="C10:G10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27" thickBot="1">
      <c r="A2" s="5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56"/>
      <c r="V2" s="56"/>
    </row>
    <row r="3" spans="1:22" ht="19.5" customHeight="1" thickBot="1">
      <c r="A3" s="56"/>
      <c r="B3" s="4" t="s">
        <v>1</v>
      </c>
      <c r="C3" s="57"/>
      <c r="D3" s="91" t="s">
        <v>33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56"/>
      <c r="V3" s="56"/>
    </row>
    <row r="4" spans="1:22" ht="19.5" customHeight="1" thickTop="1">
      <c r="A4" s="56"/>
      <c r="B4" s="5" t="s">
        <v>3</v>
      </c>
      <c r="C4" s="6"/>
      <c r="D4" s="99" t="s">
        <v>34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4" t="s">
        <v>14</v>
      </c>
      <c r="R4" s="95"/>
      <c r="S4" s="58"/>
      <c r="T4" s="102">
        <v>44646</v>
      </c>
      <c r="U4" s="56"/>
      <c r="V4" s="56"/>
    </row>
    <row r="5" spans="1:22" ht="19.5" customHeight="1">
      <c r="A5" s="56"/>
      <c r="B5" s="5" t="s">
        <v>4</v>
      </c>
      <c r="C5" s="59"/>
      <c r="D5" s="103" t="s">
        <v>27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96" t="s">
        <v>2</v>
      </c>
      <c r="R5" s="97"/>
      <c r="S5" s="60"/>
      <c r="T5" s="35" t="s">
        <v>26</v>
      </c>
      <c r="U5" s="56"/>
      <c r="V5" s="56"/>
    </row>
    <row r="6" spans="1:22" ht="19.5" customHeight="1" thickBot="1">
      <c r="A6" s="56"/>
      <c r="B6" s="7" t="s">
        <v>5</v>
      </c>
      <c r="C6" s="106"/>
      <c r="D6" s="107" t="s">
        <v>35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83" t="s">
        <v>23</v>
      </c>
      <c r="R6" s="84"/>
      <c r="S6" s="36"/>
      <c r="T6" s="37" t="s">
        <v>22</v>
      </c>
      <c r="U6" s="56"/>
      <c r="V6" s="56"/>
    </row>
    <row r="7" spans="1:22" ht="24.75" customHeight="1">
      <c r="A7" s="56"/>
      <c r="B7" s="8"/>
      <c r="C7" s="9" t="str">
        <f>D4</f>
        <v>TJ Keramika Chlumčany M1</v>
      </c>
      <c r="D7" s="9" t="str">
        <f>D5</f>
        <v>SK Jupiter M</v>
      </c>
      <c r="E7" s="85" t="s">
        <v>6</v>
      </c>
      <c r="F7" s="86"/>
      <c r="G7" s="86"/>
      <c r="H7" s="86"/>
      <c r="I7" s="86"/>
      <c r="J7" s="86"/>
      <c r="K7" s="86"/>
      <c r="L7" s="86"/>
      <c r="M7" s="87"/>
      <c r="N7" s="88" t="s">
        <v>15</v>
      </c>
      <c r="O7" s="89"/>
      <c r="P7" s="88" t="s">
        <v>16</v>
      </c>
      <c r="Q7" s="89"/>
      <c r="R7" s="88" t="s">
        <v>17</v>
      </c>
      <c r="S7" s="89"/>
      <c r="T7" s="33" t="s">
        <v>7</v>
      </c>
      <c r="U7" s="56"/>
      <c r="V7" s="56"/>
    </row>
    <row r="8" spans="1:22" ht="9.75" customHeight="1" thickBot="1">
      <c r="A8" s="56"/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  <c r="U8" s="56"/>
      <c r="V8" s="56"/>
    </row>
    <row r="9" spans="1:22" ht="30" customHeight="1" thickTop="1">
      <c r="A9" s="56"/>
      <c r="B9" s="110" t="s">
        <v>20</v>
      </c>
      <c r="C9" s="111" t="s">
        <v>36</v>
      </c>
      <c r="D9" s="111" t="s">
        <v>37</v>
      </c>
      <c r="E9" s="16">
        <v>21</v>
      </c>
      <c r="F9" s="17" t="s">
        <v>18</v>
      </c>
      <c r="G9" s="18">
        <v>17</v>
      </c>
      <c r="H9" s="16">
        <v>21</v>
      </c>
      <c r="I9" s="17" t="s">
        <v>18</v>
      </c>
      <c r="J9" s="18">
        <v>19</v>
      </c>
      <c r="K9" s="16"/>
      <c r="L9" s="17" t="s">
        <v>18</v>
      </c>
      <c r="M9" s="18"/>
      <c r="N9" s="19">
        <f>E9+H9+K9</f>
        <v>42</v>
      </c>
      <c r="O9" s="20">
        <f>G9+J9+M9</f>
        <v>36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 aca="true" t="shared" si="0" ref="R9:S12">IF(P9=2,1,0)</f>
        <v>1</v>
      </c>
      <c r="S9" s="18">
        <f t="shared" si="0"/>
        <v>0</v>
      </c>
      <c r="T9" s="52" t="s">
        <v>38</v>
      </c>
      <c r="U9" s="56"/>
      <c r="V9" s="56"/>
    </row>
    <row r="10" spans="1:22" ht="30" customHeight="1">
      <c r="A10" s="56"/>
      <c r="B10" s="110" t="s">
        <v>24</v>
      </c>
      <c r="C10" s="111" t="s">
        <v>39</v>
      </c>
      <c r="D10" s="111" t="s">
        <v>40</v>
      </c>
      <c r="E10" s="16">
        <v>21</v>
      </c>
      <c r="F10" s="16" t="s">
        <v>18</v>
      </c>
      <c r="G10" s="18">
        <v>14</v>
      </c>
      <c r="H10" s="16">
        <v>21</v>
      </c>
      <c r="I10" s="16" t="s">
        <v>18</v>
      </c>
      <c r="J10" s="18">
        <v>17</v>
      </c>
      <c r="K10" s="16"/>
      <c r="L10" s="16" t="s">
        <v>18</v>
      </c>
      <c r="M10" s="18"/>
      <c r="N10" s="19">
        <f>E10+H10+K10</f>
        <v>42</v>
      </c>
      <c r="O10" s="20">
        <f>G10+J10+M10</f>
        <v>31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t="shared" si="0"/>
        <v>1</v>
      </c>
      <c r="S10" s="18">
        <f t="shared" si="0"/>
        <v>0</v>
      </c>
      <c r="T10" s="52" t="s">
        <v>38</v>
      </c>
      <c r="U10" s="56"/>
      <c r="V10" s="56"/>
    </row>
    <row r="11" spans="1:22" ht="30" customHeight="1">
      <c r="A11" s="56"/>
      <c r="B11" s="110" t="s">
        <v>19</v>
      </c>
      <c r="C11" s="111" t="s">
        <v>28</v>
      </c>
      <c r="D11" s="111" t="s">
        <v>41</v>
      </c>
      <c r="E11" s="16">
        <v>21</v>
      </c>
      <c r="F11" s="16" t="s">
        <v>18</v>
      </c>
      <c r="G11" s="18">
        <v>14</v>
      </c>
      <c r="H11" s="16">
        <v>21</v>
      </c>
      <c r="I11" s="16" t="s">
        <v>18</v>
      </c>
      <c r="J11" s="18">
        <v>17</v>
      </c>
      <c r="K11" s="16"/>
      <c r="L11" s="16" t="s">
        <v>18</v>
      </c>
      <c r="M11" s="18"/>
      <c r="N11" s="19">
        <f>E11+H11+K11</f>
        <v>42</v>
      </c>
      <c r="O11" s="20">
        <f>G11+J11+M11</f>
        <v>31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52" t="s">
        <v>38</v>
      </c>
      <c r="U11" s="56"/>
      <c r="V11" s="56"/>
    </row>
    <row r="12" spans="1:22" ht="30" customHeight="1" thickBot="1">
      <c r="A12" s="56"/>
      <c r="B12" s="112" t="s">
        <v>25</v>
      </c>
      <c r="C12" s="113" t="s">
        <v>42</v>
      </c>
      <c r="D12" s="113" t="s">
        <v>43</v>
      </c>
      <c r="E12" s="38"/>
      <c r="F12" s="38" t="s">
        <v>18</v>
      </c>
      <c r="G12" s="39"/>
      <c r="H12" s="38"/>
      <c r="I12" s="38" t="s">
        <v>18</v>
      </c>
      <c r="J12" s="39"/>
      <c r="K12" s="38"/>
      <c r="L12" s="38" t="s">
        <v>18</v>
      </c>
      <c r="M12" s="39"/>
      <c r="N12" s="66">
        <f>E12+H12+K12</f>
        <v>0</v>
      </c>
      <c r="O12" s="41">
        <f>G12+J12+M12</f>
        <v>0</v>
      </c>
      <c r="P12" s="42">
        <f>IF(E12&gt;G12,1,0)+IF(H12&gt;J12,1,0)+IF(K12&gt;M12,1,0)</f>
        <v>0</v>
      </c>
      <c r="Q12" s="38">
        <f>IF(E12&lt;G12,1,0)+IF(H12&lt;J12,1,0)+IF(K12&lt;M12,1,0)</f>
        <v>0</v>
      </c>
      <c r="R12" s="43">
        <f t="shared" si="0"/>
        <v>0</v>
      </c>
      <c r="S12" s="39">
        <f t="shared" si="0"/>
        <v>0</v>
      </c>
      <c r="T12" s="53"/>
      <c r="U12" s="56"/>
      <c r="V12" s="56"/>
    </row>
    <row r="13" spans="1:22" ht="30" customHeight="1" thickBot="1">
      <c r="A13" s="56"/>
      <c r="B13" s="114" t="s">
        <v>20</v>
      </c>
      <c r="C13" s="54"/>
      <c r="D13" s="54"/>
      <c r="E13" s="115"/>
      <c r="F13" s="44" t="s">
        <v>18</v>
      </c>
      <c r="G13" s="45"/>
      <c r="H13" s="115"/>
      <c r="I13" s="44" t="s">
        <v>18</v>
      </c>
      <c r="J13" s="45"/>
      <c r="K13" s="115"/>
      <c r="L13" s="44" t="s">
        <v>18</v>
      </c>
      <c r="M13" s="45"/>
      <c r="N13" s="46"/>
      <c r="O13" s="47"/>
      <c r="P13" s="48"/>
      <c r="Q13" s="49"/>
      <c r="R13" s="50"/>
      <c r="S13" s="51"/>
      <c r="T13" s="55"/>
      <c r="U13" s="56"/>
      <c r="V13" s="56"/>
    </row>
    <row r="14" spans="1:22" ht="34.5" customHeight="1" thickBot="1">
      <c r="A14" s="56"/>
      <c r="B14" s="22" t="s">
        <v>8</v>
      </c>
      <c r="C14" s="81" t="str">
        <f>IF(R14&gt;S14,D4,IF(S14&gt;R14,D5,"remíza"))</f>
        <v>TJ Keramika Chlumčany M1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23">
        <f aca="true" t="shared" si="1" ref="N14:S14">SUM(N9:N13)</f>
        <v>126</v>
      </c>
      <c r="O14" s="24">
        <f t="shared" si="1"/>
        <v>98</v>
      </c>
      <c r="P14" s="23">
        <f t="shared" si="1"/>
        <v>6</v>
      </c>
      <c r="Q14" s="25">
        <f t="shared" si="1"/>
        <v>0</v>
      </c>
      <c r="R14" s="23">
        <f t="shared" si="1"/>
        <v>3</v>
      </c>
      <c r="S14" s="24">
        <f t="shared" si="1"/>
        <v>0</v>
      </c>
      <c r="T14" s="64"/>
      <c r="U14" s="56"/>
      <c r="V14" s="56"/>
    </row>
    <row r="15" spans="1:22" ht="15">
      <c r="A15" s="56"/>
      <c r="B15" s="30"/>
      <c r="C15" s="34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16" t="s">
        <v>9</v>
      </c>
      <c r="U15" s="56"/>
      <c r="V15" s="56"/>
    </row>
    <row r="16" spans="1:22" ht="12.75">
      <c r="A16" s="56"/>
      <c r="B16" s="65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6"/>
      <c r="V16" s="56"/>
    </row>
    <row r="17" spans="1:22" ht="12.75">
      <c r="A17" s="5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56"/>
      <c r="V17" s="56"/>
    </row>
    <row r="18" spans="1:22" ht="19.5" customHeight="1">
      <c r="A18" s="56"/>
      <c r="B18" s="27" t="s">
        <v>11</v>
      </c>
      <c r="C18" s="34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56"/>
      <c r="V18" s="56"/>
    </row>
    <row r="19" spans="1:22" ht="19.5" customHeight="1">
      <c r="A19" s="56"/>
      <c r="B19" s="28"/>
      <c r="C19" s="34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56"/>
      <c r="V19" s="56"/>
    </row>
    <row r="20" spans="1:22" ht="12.75">
      <c r="A20" s="5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56"/>
      <c r="V20" s="56"/>
    </row>
    <row r="21" spans="1:22" ht="12.75">
      <c r="A21" s="56"/>
      <c r="B21" s="29" t="s">
        <v>12</v>
      </c>
      <c r="C21" s="34"/>
      <c r="D21" s="34"/>
      <c r="E21" s="29" t="s">
        <v>13</v>
      </c>
      <c r="F21" s="29"/>
      <c r="G21" s="2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6"/>
      <c r="V21" s="56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9.5" customHeight="1" thickBot="1">
      <c r="B3" s="4" t="s">
        <v>1</v>
      </c>
      <c r="C3" s="57"/>
      <c r="D3" s="91" t="s">
        <v>44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2:20" ht="19.5" customHeight="1" thickTop="1">
      <c r="B4" s="5" t="s">
        <v>3</v>
      </c>
      <c r="C4" s="6"/>
      <c r="D4" s="99" t="s">
        <v>45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4" t="s">
        <v>14</v>
      </c>
      <c r="R4" s="95"/>
      <c r="S4" s="58"/>
      <c r="T4" s="102">
        <v>44646</v>
      </c>
    </row>
    <row r="5" spans="2:20" ht="19.5" customHeight="1">
      <c r="B5" s="5" t="s">
        <v>4</v>
      </c>
      <c r="C5" s="59"/>
      <c r="D5" s="103" t="s">
        <v>46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96" t="s">
        <v>2</v>
      </c>
      <c r="R5" s="97"/>
      <c r="S5" s="60"/>
      <c r="T5" s="35" t="s">
        <v>26</v>
      </c>
    </row>
    <row r="6" spans="2:20" ht="19.5" customHeight="1" thickBot="1">
      <c r="B6" s="7" t="s">
        <v>5</v>
      </c>
      <c r="C6" s="106"/>
      <c r="D6" s="107" t="s">
        <v>35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83" t="s">
        <v>23</v>
      </c>
      <c r="R6" s="84"/>
      <c r="S6" s="36"/>
      <c r="T6" s="37" t="s">
        <v>22</v>
      </c>
    </row>
    <row r="7" spans="2:20" ht="24.75" customHeight="1">
      <c r="B7" s="8"/>
      <c r="C7" s="9" t="str">
        <f>D4</f>
        <v>TJ Bílá Hora M</v>
      </c>
      <c r="D7" s="9" t="str">
        <f>D5</f>
        <v>TJ Slavoj Plzeň M</v>
      </c>
      <c r="E7" s="85" t="s">
        <v>6</v>
      </c>
      <c r="F7" s="86"/>
      <c r="G7" s="86"/>
      <c r="H7" s="86"/>
      <c r="I7" s="86"/>
      <c r="J7" s="86"/>
      <c r="K7" s="86"/>
      <c r="L7" s="86"/>
      <c r="M7" s="87"/>
      <c r="N7" s="88" t="s">
        <v>15</v>
      </c>
      <c r="O7" s="98"/>
      <c r="P7" s="88" t="s">
        <v>16</v>
      </c>
      <c r="Q7" s="98"/>
      <c r="R7" s="88" t="s">
        <v>17</v>
      </c>
      <c r="S7" s="98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</row>
    <row r="9" spans="2:20" ht="30" customHeight="1" thickTop="1">
      <c r="B9" s="110" t="s">
        <v>20</v>
      </c>
      <c r="C9" s="117" t="s">
        <v>47</v>
      </c>
      <c r="D9" s="111" t="s">
        <v>48</v>
      </c>
      <c r="E9" s="16">
        <v>17</v>
      </c>
      <c r="F9" s="17" t="s">
        <v>18</v>
      </c>
      <c r="G9" s="18">
        <v>21</v>
      </c>
      <c r="H9" s="16">
        <v>16</v>
      </c>
      <c r="I9" s="17" t="s">
        <v>18</v>
      </c>
      <c r="J9" s="18">
        <v>21</v>
      </c>
      <c r="K9" s="16"/>
      <c r="L9" s="17" t="s">
        <v>18</v>
      </c>
      <c r="M9" s="18"/>
      <c r="N9" s="19">
        <f>E9+H9+K9</f>
        <v>33</v>
      </c>
      <c r="O9" s="20">
        <f>G9+J9+M9</f>
        <v>42</v>
      </c>
      <c r="P9" s="21">
        <f>IF(E9&gt;G9,1,0)+IF(H9&gt;J9,1,0)+IF(K9&gt;M9,1,0)</f>
        <v>0</v>
      </c>
      <c r="Q9" s="16">
        <f>IF(E9&lt;G9,1,0)+IF(H9&lt;J9,1,0)+IF(K9&lt;M9,1,0)</f>
        <v>2</v>
      </c>
      <c r="R9" s="31">
        <f>IF(P9=2,1,0)</f>
        <v>0</v>
      </c>
      <c r="S9" s="18">
        <f>IF(Q9=2,1,0)</f>
        <v>1</v>
      </c>
      <c r="T9" s="52" t="s">
        <v>49</v>
      </c>
    </row>
    <row r="10" spans="2:20" ht="30" customHeight="1">
      <c r="B10" s="110" t="s">
        <v>24</v>
      </c>
      <c r="C10" s="111" t="s">
        <v>50</v>
      </c>
      <c r="D10" s="111" t="s">
        <v>51</v>
      </c>
      <c r="E10" s="16">
        <v>21</v>
      </c>
      <c r="F10" s="16" t="s">
        <v>18</v>
      </c>
      <c r="G10" s="18">
        <v>12</v>
      </c>
      <c r="H10" s="16">
        <v>21</v>
      </c>
      <c r="I10" s="16" t="s">
        <v>18</v>
      </c>
      <c r="J10" s="18">
        <v>11</v>
      </c>
      <c r="K10" s="16"/>
      <c r="L10" s="16" t="s">
        <v>18</v>
      </c>
      <c r="M10" s="18"/>
      <c r="N10" s="19">
        <f>E10+H10+K10</f>
        <v>42</v>
      </c>
      <c r="O10" s="20">
        <f>G10+J10+M10</f>
        <v>23</v>
      </c>
      <c r="P10" s="21">
        <f>IF(E10&gt;G10,1,0)+IF(H10&gt;J10,1,0)+IF(K10&gt;M10,1,0)</f>
        <v>2</v>
      </c>
      <c r="Q10" s="16">
        <f>IF(E10&lt;G10,1,0)+IF(H10&lt;J10,1,0)+IF(K10&lt;M10,1,0)</f>
        <v>0</v>
      </c>
      <c r="R10" s="32">
        <f aca="true" t="shared" si="0" ref="R10:S13">IF(P10=2,1,0)</f>
        <v>1</v>
      </c>
      <c r="S10" s="18">
        <f t="shared" si="0"/>
        <v>0</v>
      </c>
      <c r="T10" s="52" t="s">
        <v>52</v>
      </c>
    </row>
    <row r="11" spans="2:20" ht="30" customHeight="1">
      <c r="B11" s="110" t="s">
        <v>19</v>
      </c>
      <c r="C11" s="111" t="s">
        <v>53</v>
      </c>
      <c r="D11" s="111" t="s">
        <v>54</v>
      </c>
      <c r="E11" s="16">
        <v>21</v>
      </c>
      <c r="F11" s="16" t="s">
        <v>18</v>
      </c>
      <c r="G11" s="18">
        <v>19</v>
      </c>
      <c r="H11" s="16">
        <v>14</v>
      </c>
      <c r="I11" s="16" t="s">
        <v>18</v>
      </c>
      <c r="J11" s="18">
        <v>21</v>
      </c>
      <c r="K11" s="16">
        <v>12</v>
      </c>
      <c r="L11" s="16" t="s">
        <v>18</v>
      </c>
      <c r="M11" s="18">
        <v>21</v>
      </c>
      <c r="N11" s="19">
        <f>E11+H11+K11</f>
        <v>47</v>
      </c>
      <c r="O11" s="20">
        <f>G11+J11+M11</f>
        <v>61</v>
      </c>
      <c r="P11" s="21">
        <f>IF(E11&gt;G11,1,0)+IF(H11&gt;J11,1,0)+IF(K11&gt;M11,1,0)</f>
        <v>1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52" t="s">
        <v>55</v>
      </c>
    </row>
    <row r="12" spans="2:20" ht="30" customHeight="1" thickBot="1">
      <c r="B12" s="112" t="s">
        <v>25</v>
      </c>
      <c r="C12" s="113" t="s">
        <v>56</v>
      </c>
      <c r="D12" s="113" t="s">
        <v>57</v>
      </c>
      <c r="E12" s="38">
        <v>17</v>
      </c>
      <c r="F12" s="38" t="s">
        <v>18</v>
      </c>
      <c r="G12" s="39">
        <v>21</v>
      </c>
      <c r="H12" s="38">
        <v>15</v>
      </c>
      <c r="I12" s="38" t="s">
        <v>18</v>
      </c>
      <c r="J12" s="39">
        <v>21</v>
      </c>
      <c r="K12" s="38"/>
      <c r="L12" s="38" t="s">
        <v>18</v>
      </c>
      <c r="M12" s="39"/>
      <c r="N12" s="40">
        <f>E12+H12+K12</f>
        <v>32</v>
      </c>
      <c r="O12" s="41">
        <f>G12+J12+M12</f>
        <v>42</v>
      </c>
      <c r="P12" s="42">
        <f>IF(E12&gt;G12,1,0)+IF(H12&gt;J12,1,0)+IF(K12&gt;M12,1,0)</f>
        <v>0</v>
      </c>
      <c r="Q12" s="38">
        <f>IF(E12&lt;G12,1,0)+IF(H12&lt;J12,1,0)+IF(K12&lt;M12,1,0)</f>
        <v>2</v>
      </c>
      <c r="R12" s="43">
        <f t="shared" si="0"/>
        <v>0</v>
      </c>
      <c r="S12" s="39">
        <f t="shared" si="0"/>
        <v>1</v>
      </c>
      <c r="T12" s="53" t="s">
        <v>58</v>
      </c>
    </row>
    <row r="13" spans="2:20" ht="30" customHeight="1" thickBot="1">
      <c r="B13" s="114" t="s">
        <v>20</v>
      </c>
      <c r="C13" s="54"/>
      <c r="D13" s="54"/>
      <c r="E13" s="115"/>
      <c r="F13" s="44" t="s">
        <v>18</v>
      </c>
      <c r="G13" s="45"/>
      <c r="H13" s="115"/>
      <c r="I13" s="44" t="s">
        <v>18</v>
      </c>
      <c r="J13" s="45"/>
      <c r="K13" s="115"/>
      <c r="L13" s="44" t="s">
        <v>18</v>
      </c>
      <c r="M13" s="45"/>
      <c r="N13" s="46">
        <f>E13+H13+K13</f>
        <v>0</v>
      </c>
      <c r="O13" s="47">
        <f>G13+J13+M13</f>
        <v>0</v>
      </c>
      <c r="P13" s="48">
        <f>IF(E13&gt;G13,1,0)+IF(H13&gt;J13,1,0)+IF(K13&gt;M13,1,0)</f>
        <v>0</v>
      </c>
      <c r="Q13" s="49">
        <f>IF(E13&lt;G13,1,0)+IF(H13&lt;J13,1,0)+IF(K13&lt;M13,1,0)</f>
        <v>0</v>
      </c>
      <c r="R13" s="50">
        <f t="shared" si="0"/>
        <v>0</v>
      </c>
      <c r="S13" s="51">
        <f t="shared" si="0"/>
        <v>0</v>
      </c>
      <c r="T13" s="55"/>
    </row>
    <row r="14" spans="2:20" ht="34.5" customHeight="1" thickBot="1">
      <c r="B14" s="22" t="s">
        <v>8</v>
      </c>
      <c r="C14" s="81" t="str">
        <f>IF(R14&gt;S14,D4,IF(S14&gt;R14,D5,"remíza"))</f>
        <v>TJ Slavoj Plzeň M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23">
        <f aca="true" t="shared" si="1" ref="N14:S14">SUM(N9:N13)</f>
        <v>154</v>
      </c>
      <c r="O14" s="24">
        <f t="shared" si="1"/>
        <v>168</v>
      </c>
      <c r="P14" s="23">
        <f t="shared" si="1"/>
        <v>3</v>
      </c>
      <c r="Q14" s="25">
        <f t="shared" si="1"/>
        <v>6</v>
      </c>
      <c r="R14" s="23">
        <f t="shared" si="1"/>
        <v>1</v>
      </c>
      <c r="S14" s="24">
        <f t="shared" si="1"/>
        <v>3</v>
      </c>
      <c r="T14" s="64"/>
    </row>
    <row r="15" spans="2:20" ht="15">
      <c r="B15" s="30"/>
      <c r="C15" s="34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16" t="s">
        <v>9</v>
      </c>
    </row>
    <row r="16" spans="2:20" ht="12.75">
      <c r="B16" s="65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27" t="s">
        <v>11</v>
      </c>
      <c r="C18" s="34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28"/>
      <c r="C19" s="34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29" t="s">
        <v>12</v>
      </c>
      <c r="C21" s="34"/>
      <c r="D21" s="34"/>
      <c r="E21" s="29" t="s">
        <v>13</v>
      </c>
      <c r="F21" s="29"/>
      <c r="G21" s="2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9.5" customHeight="1" thickBot="1">
      <c r="B3" s="4" t="s">
        <v>1</v>
      </c>
      <c r="C3" s="57"/>
      <c r="D3" s="91" t="s">
        <v>59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2:20" ht="19.5" customHeight="1" thickTop="1">
      <c r="B4" s="5" t="s">
        <v>3</v>
      </c>
      <c r="C4" s="6"/>
      <c r="D4" s="99" t="s">
        <v>34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4" t="s">
        <v>14</v>
      </c>
      <c r="R4" s="95"/>
      <c r="S4" s="58"/>
      <c r="T4" s="102">
        <v>44646</v>
      </c>
    </row>
    <row r="5" spans="2:20" ht="19.5" customHeight="1">
      <c r="B5" s="5" t="s">
        <v>4</v>
      </c>
      <c r="C5" s="59"/>
      <c r="D5" s="103" t="s">
        <v>46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96" t="s">
        <v>2</v>
      </c>
      <c r="R5" s="97"/>
      <c r="S5" s="60"/>
      <c r="T5" s="35" t="s">
        <v>26</v>
      </c>
    </row>
    <row r="6" spans="2:20" ht="19.5" customHeight="1" thickBot="1">
      <c r="B6" s="7" t="s">
        <v>5</v>
      </c>
      <c r="C6" s="106"/>
      <c r="D6" s="107" t="s">
        <v>35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83" t="s">
        <v>23</v>
      </c>
      <c r="R6" s="84"/>
      <c r="S6" s="36"/>
      <c r="T6" s="37" t="s">
        <v>22</v>
      </c>
    </row>
    <row r="7" spans="2:20" ht="24.75" customHeight="1">
      <c r="B7" s="8"/>
      <c r="C7" s="9" t="str">
        <f>D4</f>
        <v>TJ Keramika Chlumčany M1</v>
      </c>
      <c r="D7" s="9" t="str">
        <f>D5</f>
        <v>TJ Slavoj Plzeň M</v>
      </c>
      <c r="E7" s="85" t="s">
        <v>6</v>
      </c>
      <c r="F7" s="86"/>
      <c r="G7" s="86"/>
      <c r="H7" s="86"/>
      <c r="I7" s="86"/>
      <c r="J7" s="86"/>
      <c r="K7" s="86"/>
      <c r="L7" s="86"/>
      <c r="M7" s="87"/>
      <c r="N7" s="88" t="s">
        <v>15</v>
      </c>
      <c r="O7" s="98"/>
      <c r="P7" s="88" t="s">
        <v>16</v>
      </c>
      <c r="Q7" s="98"/>
      <c r="R7" s="88" t="s">
        <v>17</v>
      </c>
      <c r="S7" s="98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</row>
    <row r="9" spans="2:20" ht="30" customHeight="1" thickTop="1">
      <c r="B9" s="110" t="s">
        <v>20</v>
      </c>
      <c r="C9" s="111" t="s">
        <v>36</v>
      </c>
      <c r="D9" s="111" t="s">
        <v>48</v>
      </c>
      <c r="E9" s="16">
        <v>21</v>
      </c>
      <c r="F9" s="17" t="s">
        <v>18</v>
      </c>
      <c r="G9" s="18">
        <v>15</v>
      </c>
      <c r="H9" s="16">
        <v>21</v>
      </c>
      <c r="I9" s="17" t="s">
        <v>18</v>
      </c>
      <c r="J9" s="18">
        <v>12</v>
      </c>
      <c r="K9" s="16"/>
      <c r="L9" s="17" t="s">
        <v>18</v>
      </c>
      <c r="M9" s="18"/>
      <c r="N9" s="19">
        <f>E9+H9+K9</f>
        <v>42</v>
      </c>
      <c r="O9" s="20">
        <f>G9+J9+M9</f>
        <v>27</v>
      </c>
      <c r="P9" s="21">
        <f>IF(E9&gt;G9,1,0)+IF(H9&gt;J9,1,0)+IF(K9&gt;M9,1,0)</f>
        <v>2</v>
      </c>
      <c r="Q9" s="16">
        <f>IF(E9&lt;G9,1,0)+IF(H9&lt;J9,1,0)+IF(K9&lt;M9,1,0)</f>
        <v>0</v>
      </c>
      <c r="R9" s="31">
        <f>IF(P9=2,1,0)</f>
        <v>1</v>
      </c>
      <c r="S9" s="18">
        <f>IF(Q9=2,1,0)</f>
        <v>0</v>
      </c>
      <c r="T9" s="52" t="s">
        <v>55</v>
      </c>
    </row>
    <row r="10" spans="2:20" ht="30" customHeight="1">
      <c r="B10" s="110" t="s">
        <v>24</v>
      </c>
      <c r="C10" s="111" t="s">
        <v>39</v>
      </c>
      <c r="D10" s="111" t="s">
        <v>60</v>
      </c>
      <c r="E10" s="16">
        <v>21</v>
      </c>
      <c r="F10" s="16" t="s">
        <v>18</v>
      </c>
      <c r="G10" s="18">
        <v>15</v>
      </c>
      <c r="H10" s="16">
        <v>18</v>
      </c>
      <c r="I10" s="16" t="s">
        <v>18</v>
      </c>
      <c r="J10" s="18">
        <v>21</v>
      </c>
      <c r="K10" s="16">
        <v>21</v>
      </c>
      <c r="L10" s="16" t="s">
        <v>18</v>
      </c>
      <c r="M10" s="18">
        <v>8</v>
      </c>
      <c r="N10" s="19">
        <f>E10+H10+K10</f>
        <v>60</v>
      </c>
      <c r="O10" s="20">
        <f>G10+J10+M10</f>
        <v>44</v>
      </c>
      <c r="P10" s="21">
        <f>IF(E10&gt;G10,1,0)+IF(H10&gt;J10,1,0)+IF(K10&gt;M10,1,0)</f>
        <v>2</v>
      </c>
      <c r="Q10" s="16">
        <f>IF(E10&lt;G10,1,0)+IF(H10&lt;J10,1,0)+IF(K10&lt;M10,1,0)</f>
        <v>1</v>
      </c>
      <c r="R10" s="32">
        <f aca="true" t="shared" si="0" ref="R10:S12">IF(P10=2,1,0)</f>
        <v>1</v>
      </c>
      <c r="S10" s="18">
        <f t="shared" si="0"/>
        <v>0</v>
      </c>
      <c r="T10" s="52" t="s">
        <v>38</v>
      </c>
    </row>
    <row r="11" spans="2:20" ht="30" customHeight="1">
      <c r="B11" s="110" t="s">
        <v>19</v>
      </c>
      <c r="C11" s="111" t="s">
        <v>28</v>
      </c>
      <c r="D11" s="111" t="s">
        <v>54</v>
      </c>
      <c r="E11" s="16">
        <v>13</v>
      </c>
      <c r="F11" s="16" t="s">
        <v>18</v>
      </c>
      <c r="G11" s="18">
        <v>21</v>
      </c>
      <c r="H11" s="16">
        <v>0</v>
      </c>
      <c r="I11" s="16" t="s">
        <v>18</v>
      </c>
      <c r="J11" s="18">
        <v>21</v>
      </c>
      <c r="K11" s="16"/>
      <c r="L11" s="16" t="s">
        <v>18</v>
      </c>
      <c r="M11" s="18"/>
      <c r="N11" s="19">
        <f>E11+H11+K11</f>
        <v>13</v>
      </c>
      <c r="O11" s="20">
        <f>G11+J11+M11</f>
        <v>42</v>
      </c>
      <c r="P11" s="21">
        <f>IF(E11&gt;G11,1,0)+IF(H11&gt;J11,1,0)+IF(K11&gt;M11,1,0)</f>
        <v>0</v>
      </c>
      <c r="Q11" s="16">
        <f>IF(E11&lt;G11,1,0)+IF(H11&lt;J11,1,0)+IF(K11&lt;M11,1,0)</f>
        <v>2</v>
      </c>
      <c r="R11" s="32">
        <f t="shared" si="0"/>
        <v>0</v>
      </c>
      <c r="S11" s="18">
        <f t="shared" si="0"/>
        <v>1</v>
      </c>
      <c r="T11" s="52" t="s">
        <v>52</v>
      </c>
    </row>
    <row r="12" spans="2:20" ht="30" customHeight="1" thickBot="1">
      <c r="B12" s="112" t="s">
        <v>25</v>
      </c>
      <c r="C12" s="113" t="s">
        <v>42</v>
      </c>
      <c r="D12" s="113" t="s">
        <v>61</v>
      </c>
      <c r="E12" s="38">
        <v>21</v>
      </c>
      <c r="F12" s="38" t="s">
        <v>18</v>
      </c>
      <c r="G12" s="39">
        <v>9</v>
      </c>
      <c r="H12" s="38">
        <v>21</v>
      </c>
      <c r="I12" s="38" t="s">
        <v>18</v>
      </c>
      <c r="J12" s="39">
        <v>9</v>
      </c>
      <c r="K12" s="38"/>
      <c r="L12" s="38" t="s">
        <v>18</v>
      </c>
      <c r="M12" s="39"/>
      <c r="N12" s="40">
        <f>E12+H12+K12</f>
        <v>42</v>
      </c>
      <c r="O12" s="41">
        <f>G12+J12+M12</f>
        <v>18</v>
      </c>
      <c r="P12" s="42">
        <f>IF(E12&gt;G12,1,0)+IF(H12&gt;J12,1,0)+IF(K12&gt;M12,1,0)</f>
        <v>2</v>
      </c>
      <c r="Q12" s="38">
        <f>IF(E12&lt;G12,1,0)+IF(H12&lt;J12,1,0)+IF(K12&lt;M12,1,0)</f>
        <v>0</v>
      </c>
      <c r="R12" s="43">
        <f t="shared" si="0"/>
        <v>1</v>
      </c>
      <c r="S12" s="39">
        <f t="shared" si="0"/>
        <v>0</v>
      </c>
      <c r="T12" s="53" t="s">
        <v>62</v>
      </c>
    </row>
    <row r="13" spans="2:20" ht="30" customHeight="1" thickBot="1">
      <c r="B13" s="114" t="s">
        <v>20</v>
      </c>
      <c r="C13" s="54"/>
      <c r="D13" s="54"/>
      <c r="E13" s="115"/>
      <c r="F13" s="44" t="s">
        <v>18</v>
      </c>
      <c r="G13" s="45"/>
      <c r="H13" s="115"/>
      <c r="I13" s="44" t="s">
        <v>18</v>
      </c>
      <c r="J13" s="45"/>
      <c r="K13" s="115"/>
      <c r="L13" s="44" t="s">
        <v>18</v>
      </c>
      <c r="M13" s="45"/>
      <c r="N13" s="46"/>
      <c r="O13" s="47"/>
      <c r="P13" s="48"/>
      <c r="Q13" s="49"/>
      <c r="R13" s="50"/>
      <c r="S13" s="51"/>
      <c r="T13" s="55"/>
    </row>
    <row r="14" spans="2:20" ht="34.5" customHeight="1" thickBot="1">
      <c r="B14" s="22" t="s">
        <v>8</v>
      </c>
      <c r="C14" s="81" t="str">
        <f>IF(R14&gt;S14,D4,IF(S14&gt;R14,D5,"remíza"))</f>
        <v>TJ Keramika Chlumčany M1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23">
        <f aca="true" t="shared" si="1" ref="N14:S14">SUM(N9:N13)</f>
        <v>157</v>
      </c>
      <c r="O14" s="24">
        <f t="shared" si="1"/>
        <v>131</v>
      </c>
      <c r="P14" s="23">
        <f t="shared" si="1"/>
        <v>6</v>
      </c>
      <c r="Q14" s="25">
        <f t="shared" si="1"/>
        <v>3</v>
      </c>
      <c r="R14" s="23">
        <f t="shared" si="1"/>
        <v>3</v>
      </c>
      <c r="S14" s="24">
        <f t="shared" si="1"/>
        <v>1</v>
      </c>
      <c r="T14" s="64"/>
    </row>
    <row r="15" spans="2:20" ht="15">
      <c r="B15" s="30"/>
      <c r="C15" s="34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16" t="s">
        <v>9</v>
      </c>
    </row>
    <row r="16" spans="2:20" ht="12.75">
      <c r="B16" s="65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27" t="s">
        <v>11</v>
      </c>
      <c r="C18" s="34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28"/>
      <c r="C19" s="34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29" t="s">
        <v>12</v>
      </c>
      <c r="C21" s="34"/>
      <c r="D21" s="34"/>
      <c r="E21" s="29" t="s">
        <v>13</v>
      </c>
      <c r="F21" s="29"/>
      <c r="G21" s="2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9.5" customHeight="1" thickBot="1">
      <c r="B3" s="4" t="s">
        <v>1</v>
      </c>
      <c r="C3" s="57"/>
      <c r="D3" s="91" t="s">
        <v>59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2:20" ht="19.5" customHeight="1" thickTop="1">
      <c r="B4" s="5" t="s">
        <v>3</v>
      </c>
      <c r="C4" s="6"/>
      <c r="D4" s="99" t="s">
        <v>45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4" t="s">
        <v>14</v>
      </c>
      <c r="R4" s="95"/>
      <c r="S4" s="58"/>
      <c r="T4" s="102">
        <v>44646</v>
      </c>
    </row>
    <row r="5" spans="2:20" ht="19.5" customHeight="1">
      <c r="B5" s="5" t="s">
        <v>4</v>
      </c>
      <c r="C5" s="59"/>
      <c r="D5" s="103" t="s">
        <v>27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96" t="s">
        <v>2</v>
      </c>
      <c r="R5" s="97"/>
      <c r="S5" s="60"/>
      <c r="T5" s="35" t="s">
        <v>26</v>
      </c>
    </row>
    <row r="6" spans="2:20" ht="19.5" customHeight="1" thickBot="1">
      <c r="B6" s="7" t="s">
        <v>5</v>
      </c>
      <c r="C6" s="106"/>
      <c r="D6" s="107" t="s">
        <v>35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83" t="s">
        <v>23</v>
      </c>
      <c r="R6" s="84"/>
      <c r="S6" s="36"/>
      <c r="T6" s="37" t="s">
        <v>22</v>
      </c>
    </row>
    <row r="7" spans="2:20" ht="24.75" customHeight="1">
      <c r="B7" s="8"/>
      <c r="C7" s="9" t="str">
        <f>D4</f>
        <v>TJ Bílá Hora M</v>
      </c>
      <c r="D7" s="9" t="str">
        <f>D5</f>
        <v>SK Jupiter M</v>
      </c>
      <c r="E7" s="85" t="s">
        <v>6</v>
      </c>
      <c r="F7" s="86"/>
      <c r="G7" s="86"/>
      <c r="H7" s="86"/>
      <c r="I7" s="86"/>
      <c r="J7" s="86"/>
      <c r="K7" s="86"/>
      <c r="L7" s="86"/>
      <c r="M7" s="87"/>
      <c r="N7" s="88" t="s">
        <v>15</v>
      </c>
      <c r="O7" s="98"/>
      <c r="P7" s="88" t="s">
        <v>16</v>
      </c>
      <c r="Q7" s="98"/>
      <c r="R7" s="88" t="s">
        <v>17</v>
      </c>
      <c r="S7" s="98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</row>
    <row r="9" spans="2:20" ht="30" customHeight="1" thickTop="1">
      <c r="B9" s="110" t="s">
        <v>20</v>
      </c>
      <c r="C9" s="117" t="s">
        <v>47</v>
      </c>
      <c r="D9" s="111" t="s">
        <v>63</v>
      </c>
      <c r="E9" s="16">
        <v>10</v>
      </c>
      <c r="F9" s="17" t="s">
        <v>18</v>
      </c>
      <c r="G9" s="18">
        <v>21</v>
      </c>
      <c r="H9" s="16">
        <v>21</v>
      </c>
      <c r="I9" s="17" t="s">
        <v>18</v>
      </c>
      <c r="J9" s="18">
        <v>18</v>
      </c>
      <c r="K9" s="16">
        <v>21</v>
      </c>
      <c r="L9" s="17" t="s">
        <v>18</v>
      </c>
      <c r="M9" s="18">
        <v>18</v>
      </c>
      <c r="N9" s="19">
        <f>E9+H9+K9</f>
        <v>52</v>
      </c>
      <c r="O9" s="20">
        <f>G9+J9+M9</f>
        <v>57</v>
      </c>
      <c r="P9" s="21">
        <f>IF(E9&gt;G9,1,0)+IF(H9&gt;J9,1,0)+IF(K9&gt;M9,1,0)</f>
        <v>2</v>
      </c>
      <c r="Q9" s="16">
        <f>IF(E9&lt;G9,1,0)+IF(H9&lt;J9,1,0)+IF(K9&lt;M9,1,0)</f>
        <v>1</v>
      </c>
      <c r="R9" s="31">
        <f>IF(P9=2,1,0)</f>
        <v>1</v>
      </c>
      <c r="S9" s="18">
        <f>IF(Q9=2,1,0)</f>
        <v>0</v>
      </c>
      <c r="T9" s="52" t="s">
        <v>64</v>
      </c>
    </row>
    <row r="10" spans="2:20" ht="30" customHeight="1">
      <c r="B10" s="110" t="s">
        <v>24</v>
      </c>
      <c r="C10" s="111" t="s">
        <v>50</v>
      </c>
      <c r="D10" s="111" t="s">
        <v>40</v>
      </c>
      <c r="E10" s="16">
        <v>11</v>
      </c>
      <c r="F10" s="16" t="s">
        <v>18</v>
      </c>
      <c r="G10" s="18">
        <v>21</v>
      </c>
      <c r="H10" s="16">
        <v>21</v>
      </c>
      <c r="I10" s="16" t="s">
        <v>18</v>
      </c>
      <c r="J10" s="18">
        <v>19</v>
      </c>
      <c r="K10" s="16">
        <v>18</v>
      </c>
      <c r="L10" s="16" t="s">
        <v>18</v>
      </c>
      <c r="M10" s="18">
        <v>21</v>
      </c>
      <c r="N10" s="19">
        <f>E10+H10+K10</f>
        <v>50</v>
      </c>
      <c r="O10" s="20">
        <f>G10+J10+M10</f>
        <v>61</v>
      </c>
      <c r="P10" s="21">
        <f>IF(E10&gt;G10,1,0)+IF(H10&gt;J10,1,0)+IF(K10&gt;M10,1,0)</f>
        <v>1</v>
      </c>
      <c r="Q10" s="16">
        <f>IF(E10&lt;G10,1,0)+IF(H10&lt;J10,1,0)+IF(K10&lt;M10,1,0)</f>
        <v>2</v>
      </c>
      <c r="R10" s="32">
        <f aca="true" t="shared" si="0" ref="R10:S13">IF(P10=2,1,0)</f>
        <v>0</v>
      </c>
      <c r="S10" s="18">
        <f t="shared" si="0"/>
        <v>1</v>
      </c>
      <c r="T10" s="52" t="s">
        <v>65</v>
      </c>
    </row>
    <row r="11" spans="2:20" ht="30" customHeight="1">
      <c r="B11" s="110" t="s">
        <v>19</v>
      </c>
      <c r="C11" s="111" t="s">
        <v>53</v>
      </c>
      <c r="D11" s="111" t="s">
        <v>41</v>
      </c>
      <c r="E11" s="16">
        <v>21</v>
      </c>
      <c r="F11" s="16" t="s">
        <v>18</v>
      </c>
      <c r="G11" s="18">
        <v>18</v>
      </c>
      <c r="H11" s="16">
        <v>21</v>
      </c>
      <c r="I11" s="16" t="s">
        <v>18</v>
      </c>
      <c r="J11" s="18">
        <v>8</v>
      </c>
      <c r="K11" s="16"/>
      <c r="L11" s="16" t="s">
        <v>18</v>
      </c>
      <c r="M11" s="18"/>
      <c r="N11" s="19">
        <f>E11+H11+K11</f>
        <v>42</v>
      </c>
      <c r="O11" s="20">
        <f>G11+J11+M11</f>
        <v>26</v>
      </c>
      <c r="P11" s="21">
        <f>IF(E11&gt;G11,1,0)+IF(H11&gt;J11,1,0)+IF(K11&gt;M11,1,0)</f>
        <v>2</v>
      </c>
      <c r="Q11" s="16">
        <f>IF(E11&lt;G11,1,0)+IF(H11&lt;J11,1,0)+IF(K11&lt;M11,1,0)</f>
        <v>0</v>
      </c>
      <c r="R11" s="32">
        <f t="shared" si="0"/>
        <v>1</v>
      </c>
      <c r="S11" s="18">
        <f t="shared" si="0"/>
        <v>0</v>
      </c>
      <c r="T11" s="52" t="s">
        <v>66</v>
      </c>
    </row>
    <row r="12" spans="2:20" ht="30" customHeight="1" thickBot="1">
      <c r="B12" s="112" t="s">
        <v>25</v>
      </c>
      <c r="C12" s="113" t="s">
        <v>56</v>
      </c>
      <c r="D12" s="113" t="s">
        <v>67</v>
      </c>
      <c r="E12" s="38">
        <v>13</v>
      </c>
      <c r="F12" s="38" t="s">
        <v>18</v>
      </c>
      <c r="G12" s="39">
        <v>21</v>
      </c>
      <c r="H12" s="38">
        <v>21</v>
      </c>
      <c r="I12" s="38" t="s">
        <v>18</v>
      </c>
      <c r="J12" s="39">
        <v>19</v>
      </c>
      <c r="K12" s="38">
        <v>13</v>
      </c>
      <c r="L12" s="38" t="s">
        <v>18</v>
      </c>
      <c r="M12" s="39">
        <v>21</v>
      </c>
      <c r="N12" s="40">
        <f>E12+H12+K12</f>
        <v>47</v>
      </c>
      <c r="O12" s="41">
        <f>G12+J12+M12</f>
        <v>61</v>
      </c>
      <c r="P12" s="42">
        <f>IF(E12&gt;G12,1,0)+IF(H12&gt;J12,1,0)+IF(K12&gt;M12,1,0)</f>
        <v>1</v>
      </c>
      <c r="Q12" s="38">
        <f>IF(E12&lt;G12,1,0)+IF(H12&lt;J12,1,0)+IF(K12&lt;M12,1,0)</f>
        <v>2</v>
      </c>
      <c r="R12" s="43">
        <f t="shared" si="0"/>
        <v>0</v>
      </c>
      <c r="S12" s="39">
        <f t="shared" si="0"/>
        <v>1</v>
      </c>
      <c r="T12" s="53" t="s">
        <v>65</v>
      </c>
    </row>
    <row r="13" spans="2:20" ht="30" customHeight="1" thickBot="1">
      <c r="B13" s="114" t="s">
        <v>20</v>
      </c>
      <c r="C13" s="54" t="s">
        <v>68</v>
      </c>
      <c r="D13" s="54" t="s">
        <v>69</v>
      </c>
      <c r="E13" s="115">
        <v>14</v>
      </c>
      <c r="F13" s="44" t="s">
        <v>18</v>
      </c>
      <c r="G13" s="45">
        <v>21</v>
      </c>
      <c r="H13" s="115">
        <v>21</v>
      </c>
      <c r="I13" s="44" t="s">
        <v>18</v>
      </c>
      <c r="J13" s="45">
        <v>12</v>
      </c>
      <c r="K13" s="115">
        <v>15</v>
      </c>
      <c r="L13" s="44" t="s">
        <v>18</v>
      </c>
      <c r="M13" s="45">
        <v>21</v>
      </c>
      <c r="N13" s="46">
        <f>E13+H13+K13</f>
        <v>50</v>
      </c>
      <c r="O13" s="47">
        <f>G13+J13+M13</f>
        <v>54</v>
      </c>
      <c r="P13" s="48">
        <f>IF(E13&gt;G13,1,0)+IF(H13&gt;J13,1,0)+IF(K13&gt;M13,1,0)</f>
        <v>1</v>
      </c>
      <c r="Q13" s="49">
        <f>IF(E13&lt;G13,1,0)+IF(H13&lt;J13,1,0)+IF(K13&lt;M13,1,0)</f>
        <v>2</v>
      </c>
      <c r="R13" s="50">
        <f t="shared" si="0"/>
        <v>0</v>
      </c>
      <c r="S13" s="51">
        <f t="shared" si="0"/>
        <v>1</v>
      </c>
      <c r="T13" s="55" t="s">
        <v>70</v>
      </c>
    </row>
    <row r="14" spans="2:20" ht="34.5" customHeight="1" thickBot="1">
      <c r="B14" s="22" t="s">
        <v>8</v>
      </c>
      <c r="C14" s="81" t="str">
        <f>IF(R14&gt;S14,D4,IF(S14&gt;R14,D5,"remíza"))</f>
        <v>SK Jupiter M</v>
      </c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23">
        <f aca="true" t="shared" si="1" ref="N14:S14">SUM(N9:N13)</f>
        <v>241</v>
      </c>
      <c r="O14" s="24">
        <f t="shared" si="1"/>
        <v>259</v>
      </c>
      <c r="P14" s="23">
        <f t="shared" si="1"/>
        <v>7</v>
      </c>
      <c r="Q14" s="25">
        <f t="shared" si="1"/>
        <v>7</v>
      </c>
      <c r="R14" s="23">
        <f t="shared" si="1"/>
        <v>2</v>
      </c>
      <c r="S14" s="24">
        <f t="shared" si="1"/>
        <v>3</v>
      </c>
      <c r="T14" s="64"/>
    </row>
    <row r="15" spans="2:20" ht="15">
      <c r="B15" s="30"/>
      <c r="C15" s="34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16" t="s">
        <v>9</v>
      </c>
    </row>
    <row r="16" spans="2:20" ht="12.75">
      <c r="B16" s="65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27" t="s">
        <v>11</v>
      </c>
      <c r="C18" s="34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28"/>
      <c r="C19" s="34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29" t="s">
        <v>12</v>
      </c>
      <c r="C21" s="34"/>
      <c r="D21" s="34"/>
      <c r="E21" s="29" t="s">
        <v>13</v>
      </c>
      <c r="F21" s="29"/>
      <c r="G21" s="2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2019-03-16T16:24:11Z</cp:lastPrinted>
  <dcterms:created xsi:type="dcterms:W3CDTF">1996-11-18T12:18:44Z</dcterms:created>
  <dcterms:modified xsi:type="dcterms:W3CDTF">2022-03-28T13:07:09Z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ms500002@ncr.com</vt:lpwstr>
  </property>
  <property fmtid="{D5CDD505-2E9C-101B-9397-08002B2CF9AE}" pid="5" name="MSIP_Label_1ebac993-578d-4fb6-a024-e1968d57a18c_SetDate">
    <vt:lpwstr>2019-03-16T08:31:31.4313058Z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Extended_MSFT_Method">
    <vt:lpwstr>Manual</vt:lpwstr>
  </property>
  <property fmtid="{D5CDD505-2E9C-101B-9397-08002B2CF9AE}" pid="9" name="Sensitivity">
    <vt:lpwstr>Personal</vt:lpwstr>
  </property>
</Properties>
</file>