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tabRatio="719" activeTab="0"/>
  </bookViews>
  <sheets>
    <sheet name="Celkové umístění" sheetId="1" r:id="rId1"/>
    <sheet name="3.L-finále" sheetId="2" r:id="rId2"/>
    <sheet name="3.L-o 3.m." sheetId="3" r:id="rId3"/>
    <sheet name="3.L.-semi-1" sheetId="4" r:id="rId4"/>
    <sheet name="3.L.-semi-2" sheetId="5" r:id="rId5"/>
  </sheets>
  <externalReferences>
    <externalReference r:id="rId8"/>
  </externalReferences>
  <definedNames>
    <definedName name="_xlnm.Print_Area" localSheetId="3">'3.L.-semi-1'!$B$2:$T$27</definedName>
    <definedName name="_xlnm.Print_Area" localSheetId="4">'3.L.-semi-2'!$B$2:$T$27</definedName>
    <definedName name="_xlnm.Print_Area" localSheetId="1">'3.L-finále'!$B$2:$T$27</definedName>
    <definedName name="_xlnm.Print_Area" localSheetId="2">'3.L-o 3.m.'!$B$2:$T$27</definedName>
  </definedNames>
  <calcPr fullCalcOnLoad="1"/>
</workbook>
</file>

<file path=xl/sharedStrings.xml><?xml version="1.0" encoding="utf-8"?>
<sst xmlns="http://schemas.openxmlformats.org/spreadsheetml/2006/main" count="360" uniqueCount="105">
  <si>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</si>
  <si>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</si>
  <si>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</si>
  <si>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</si>
  <si>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</si>
  <si>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</si>
  <si>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</si>
  <si>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</si>
  <si>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</si>
  <si>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</si>
  <si>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</si>
  <si>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</si>
  <si>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</si>
  <si>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</si>
  <si>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</si>
  <si>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</si>
  <si>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</si>
  <si>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</si>
  <si>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</si>
  <si>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</si>
  <si>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</si>
  <si>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</si>
  <si>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</si>
  <si>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</si>
  <si>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</si>
  <si>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</si>
  <si>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</si>
  <si>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</si>
  <si>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</si>
  <si>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</si>
  <si>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SK Jupiter A</t>
  </si>
  <si>
    <t>TJ Sokol Doubravka B</t>
  </si>
  <si>
    <t>Plzeň, 25.ZŠ</t>
  </si>
  <si>
    <t>TJ Spartak Chrást</t>
  </si>
  <si>
    <t>Brož Jan</t>
  </si>
  <si>
    <t>Švimberský Petr</t>
  </si>
  <si>
    <t>Suttr Martin</t>
  </si>
  <si>
    <t>Vicenda Petr</t>
  </si>
  <si>
    <t>scr.</t>
  </si>
  <si>
    <t>Egermaier Jiří</t>
  </si>
  <si>
    <t>Mirvald Václav</t>
  </si>
  <si>
    <t>1.</t>
  </si>
  <si>
    <t>2.</t>
  </si>
  <si>
    <t>3.</t>
  </si>
  <si>
    <t>4.</t>
  </si>
  <si>
    <t>5.</t>
  </si>
  <si>
    <t>6.</t>
  </si>
  <si>
    <t>ZÚ Badminton Klatovy</t>
  </si>
  <si>
    <t>SK Jupiter B</t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</si>
  <si>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- 2021/2022 - </t>
    </r>
    <r>
      <rPr>
        <b/>
        <sz val="12"/>
        <rFont val="Arial"/>
        <family val="2"/>
      </rPr>
      <t>o 3. místo</t>
    </r>
  </si>
  <si>
    <t>TJ Sokol Doubravka C</t>
  </si>
  <si>
    <t>Tomáš Knopp</t>
  </si>
  <si>
    <t>Švimberský Petr, Karasová Denisa</t>
  </si>
  <si>
    <t>Žambůrek Tomáš, Javorská Anna</t>
  </si>
  <si>
    <t>Pánek</t>
  </si>
  <si>
    <t>Steiner Ondřej</t>
  </si>
  <si>
    <t>Žambůrek Tomáš</t>
  </si>
  <si>
    <t>Brožová Veronika</t>
  </si>
  <si>
    <t>Fuchsová Markéta</t>
  </si>
  <si>
    <t>Důrová</t>
  </si>
  <si>
    <t>Steiner Ondřej, Švimberský Petr</t>
  </si>
  <si>
    <t>-</t>
  </si>
  <si>
    <t>Pánek Adam</t>
  </si>
  <si>
    <t>Mladý Matěj</t>
  </si>
  <si>
    <t>Žambůrek</t>
  </si>
  <si>
    <t>Brožová V., Karasová D.</t>
  </si>
  <si>
    <t>Fuchsová M,, Důrová L,</t>
  </si>
  <si>
    <t>Brož Jan, Pánek Adam</t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</si>
  <si>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- 2021/2022 - </t>
    </r>
    <r>
      <rPr>
        <b/>
        <sz val="12"/>
        <rFont val="Arial"/>
        <family val="2"/>
      </rPr>
      <t>FINÁLE</t>
    </r>
  </si>
  <si>
    <t>Hejna Luboš, Smejkalová Dita</t>
  </si>
  <si>
    <t>Mirvald Václav, Glaserová Jarmila</t>
  </si>
  <si>
    <t>Vicenda</t>
  </si>
  <si>
    <t>Dušek Jan</t>
  </si>
  <si>
    <t>Hejna</t>
  </si>
  <si>
    <t>Krupičková Aneta</t>
  </si>
  <si>
    <t>Slozberg Roni</t>
  </si>
  <si>
    <t>Dušek</t>
  </si>
  <si>
    <t>Hejna Luboš, Kretek Tomáš</t>
  </si>
  <si>
    <t>Mirvald Václav, Suttr Martin</t>
  </si>
  <si>
    <t>Smejkalová</t>
  </si>
  <si>
    <t>Trachta</t>
  </si>
  <si>
    <t>Kretek Tomáš</t>
  </si>
  <si>
    <t>Trachta Karel</t>
  </si>
  <si>
    <t>Schröfel</t>
  </si>
  <si>
    <t>Smejkalová D, Bláhová B.</t>
  </si>
  <si>
    <t>Slozberg Roni, Glaserová Jarmila</t>
  </si>
  <si>
    <t>Dušek Jan, Egermaier Jiří</t>
  </si>
  <si>
    <t>Vicenda Petr, Trachta Karel</t>
  </si>
  <si>
    <t>Mirvald</t>
  </si>
  <si>
    <t>ZpčBaS - 3.liga Západ - 2021/22</t>
  </si>
  <si>
    <t>konečné umístění v sezoně 2021/22 - 26.3.2022 - PLAY OFF</t>
  </si>
  <si>
    <r>
      <rPr>
        <b/>
        <sz val="12"/>
        <rFont val="Arial"/>
        <family val="2"/>
      </rPr>
      <t>3. liga Západ</t>
    </r>
    <r>
      <rPr>
        <b/>
        <sz val="10"/>
        <rFont val="Arial"/>
        <family val="2"/>
      </rPr>
      <t xml:space="preserve">  družstev dospělých  - ZpčBaS - 2021/2022 - </t>
    </r>
    <r>
      <rPr>
        <b/>
        <sz val="12"/>
        <rFont val="Arial"/>
        <family val="2"/>
      </rPr>
      <t>SEMIFINÁLE</t>
    </r>
  </si>
  <si>
    <t>Dušek Jan, Smejkalová Dita</t>
  </si>
  <si>
    <t>Mladý Matěj, Javorská Anna</t>
  </si>
  <si>
    <t>Hejna Luboš</t>
  </si>
  <si>
    <t>Suttr</t>
  </si>
  <si>
    <t>Dušek Jan, Hejna Luboš</t>
  </si>
  <si>
    <t>Švimberský</t>
  </si>
  <si>
    <t>Egermaier Jiří, Kretek Tomáš</t>
  </si>
  <si>
    <t>Mladý</t>
  </si>
  <si>
    <t>Javorská</t>
  </si>
  <si>
    <t>Kretek</t>
  </si>
  <si>
    <t>Dvouhra muži</t>
  </si>
  <si>
    <t>Fuchsová</t>
  </si>
  <si>
    <t>Brož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</si>
</sst>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4" fillId="0" borderId="0">
      <alignment/>
      <protection/>
    </xf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4" fillId="0" borderId="11" xfId="52" applyFont="1" applyBorder="1" applyAlignment="1">
      <alignment vertical="center"/>
      <protection/>
    </xf>
    <xf numFmtId="44" fontId="16" fillId="0" borderId="12" xfId="39" applyFont="1" applyBorder="1" applyAlignment="1">
      <alignment horizontal="center" vertical="center"/>
    </xf>
    <xf numFmtId="0" fontId="14" fillId="0" borderId="13" xfId="52" applyFont="1" applyBorder="1" applyAlignment="1">
      <alignment vertical="center"/>
      <protection/>
    </xf>
    <xf numFmtId="0" fontId="16" fillId="0" borderId="14" xfId="56" applyFont="1" applyBorder="1">
      <alignment horizontal="center" vertical="center"/>
      <protection/>
    </xf>
    <xf numFmtId="0" fontId="16" fillId="0" borderId="15" xfId="56" applyFont="1" applyBorder="1">
      <alignment horizontal="center" vertical="center"/>
      <protection/>
    </xf>
    <xf numFmtId="0" fontId="16" fillId="0" borderId="16" xfId="56" applyFont="1" applyBorder="1">
      <alignment horizontal="center" vertical="center"/>
      <protection/>
    </xf>
    <xf numFmtId="44" fontId="16" fillId="0" borderId="17" xfId="39" applyFont="1" applyBorder="1">
      <alignment horizontal="center"/>
    </xf>
    <xf numFmtId="0" fontId="16" fillId="0" borderId="17" xfId="56" applyFont="1" applyBorder="1">
      <alignment horizontal="center" vertical="center"/>
      <protection/>
    </xf>
    <xf numFmtId="0" fontId="18" fillId="0" borderId="17" xfId="38" applyFont="1" applyBorder="1" applyAlignment="1">
      <alignment horizontal="centerContinuous" vertical="center"/>
      <protection/>
    </xf>
    <xf numFmtId="0" fontId="18" fillId="0" borderId="18" xfId="38" applyFont="1" applyBorder="1" applyAlignment="1">
      <alignment horizontal="centerContinuous" vertical="center"/>
      <protection/>
    </xf>
    <xf numFmtId="0" fontId="18" fillId="0" borderId="19" xfId="38" applyFont="1" applyBorder="1" applyAlignment="1">
      <alignment horizontal="centerContinuous" vertical="center"/>
      <protection/>
    </xf>
    <xf numFmtId="0" fontId="14" fillId="0" borderId="20" xfId="58" applyFont="1" applyBorder="1">
      <alignment horizontal="center" vertical="center"/>
      <protection/>
    </xf>
    <xf numFmtId="0" fontId="14" fillId="0" borderId="21" xfId="58" applyFont="1" applyBorder="1">
      <alignment horizontal="center" vertical="center"/>
      <protection/>
    </xf>
    <xf numFmtId="0" fontId="14" fillId="0" borderId="12" xfId="58" applyFont="1" applyBorder="1">
      <alignment horizontal="center" vertical="center"/>
      <protection/>
    </xf>
    <xf numFmtId="0" fontId="14" fillId="0" borderId="22" xfId="58" applyFont="1" applyBorder="1" applyProtection="1">
      <alignment horizontal="center" vertical="center"/>
      <protection hidden="1"/>
    </xf>
    <xf numFmtId="0" fontId="14" fillId="0" borderId="12" xfId="58" applyFont="1" applyBorder="1" applyProtection="1">
      <alignment horizontal="center" vertical="center"/>
      <protection hidden="1"/>
    </xf>
    <xf numFmtId="0" fontId="14" fillId="0" borderId="22" xfId="58" applyFont="1" applyBorder="1">
      <alignment horizontal="center" vertical="center"/>
      <protection/>
    </xf>
    <xf numFmtId="0" fontId="19" fillId="2" borderId="23" xfId="57" applyFont="1" applyFill="1" applyBorder="1">
      <alignment vertical="center"/>
      <protection/>
    </xf>
    <xf numFmtId="0" fontId="16" fillId="0" borderId="24" xfId="56" applyFont="1" applyBorder="1" applyProtection="1">
      <alignment horizontal="center" vertical="center"/>
      <protection hidden="1"/>
    </xf>
    <xf numFmtId="0" fontId="16" fillId="0" borderId="25" xfId="56" applyFont="1" applyBorder="1" applyProtection="1">
      <alignment horizontal="center" vertical="center"/>
      <protection hidden="1"/>
    </xf>
    <xf numFmtId="0" fontId="16" fillId="0" borderId="26" xfId="56" applyFont="1" applyBorder="1" applyProtection="1">
      <alignment horizontal="center" vertical="center"/>
      <protection hidden="1"/>
    </xf>
    <xf numFmtId="0" fontId="14" fillId="0" borderId="0" xfId="58" applyFont="1">
      <alignment horizontal="center" vertical="center"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7" xfId="58" applyFont="1" applyBorder="1">
      <alignment horizontal="center" vertical="center"/>
      <protection/>
    </xf>
    <xf numFmtId="0" fontId="14" fillId="0" borderId="28" xfId="58" applyFont="1" applyBorder="1">
      <alignment horizontal="center" vertical="center"/>
      <protection/>
    </xf>
    <xf numFmtId="0" fontId="17" fillId="0" borderId="29" xfId="38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horizontal="right" vertical="center"/>
    </xf>
    <xf numFmtId="0" fontId="10" fillId="0" borderId="32" xfId="0" applyFont="1" applyBorder="1" applyAlignment="1">
      <alignment vertical="center"/>
    </xf>
    <xf numFmtId="0" fontId="14" fillId="0" borderId="33" xfId="58" applyFont="1" applyBorder="1">
      <alignment horizontal="center" vertical="center"/>
      <protection/>
    </xf>
    <xf numFmtId="0" fontId="14" fillId="0" borderId="34" xfId="58" applyFont="1" applyBorder="1">
      <alignment horizontal="center" vertical="center"/>
      <protection/>
    </xf>
    <xf numFmtId="0" fontId="14" fillId="0" borderId="35" xfId="58" applyFont="1" applyBorder="1" applyProtection="1">
      <alignment horizontal="center" vertical="center"/>
      <protection hidden="1"/>
    </xf>
    <xf numFmtId="0" fontId="14" fillId="0" borderId="34" xfId="58" applyFont="1" applyBorder="1" applyProtection="1">
      <alignment horizontal="center" vertical="center"/>
      <protection hidden="1"/>
    </xf>
    <xf numFmtId="0" fontId="14" fillId="0" borderId="35" xfId="58" applyFont="1" applyBorder="1">
      <alignment horizontal="center" vertical="center"/>
      <protection/>
    </xf>
    <xf numFmtId="0" fontId="14" fillId="0" borderId="36" xfId="58" applyFont="1" applyBorder="1">
      <alignment horizontal="center" vertical="center"/>
      <protection/>
    </xf>
    <xf numFmtId="0" fontId="14" fillId="33" borderId="31" xfId="58" applyFont="1" applyFill="1" applyBorder="1">
      <alignment horizontal="center" vertical="center"/>
      <protection/>
    </xf>
    <xf numFmtId="0" fontId="14" fillId="33" borderId="37" xfId="58" applyFont="1" applyFill="1" applyBorder="1">
      <alignment horizontal="center" vertical="center"/>
      <protection/>
    </xf>
    <xf numFmtId="0" fontId="14" fillId="33" borderId="22" xfId="58" applyFont="1" applyFill="1" applyBorder="1" applyProtection="1">
      <alignment horizontal="center" vertical="center"/>
      <protection hidden="1"/>
    </xf>
    <xf numFmtId="0" fontId="14" fillId="33" borderId="12" xfId="58" applyFont="1" applyFill="1" applyBorder="1" applyProtection="1">
      <alignment horizontal="center" vertical="center"/>
      <protection hidden="1"/>
    </xf>
    <xf numFmtId="0" fontId="14" fillId="33" borderId="22" xfId="58" applyFont="1" applyFill="1" applyBorder="1">
      <alignment horizontal="center" vertical="center"/>
      <protection/>
    </xf>
    <xf numFmtId="0" fontId="14" fillId="33" borderId="20" xfId="58" applyFont="1" applyFill="1" applyBorder="1">
      <alignment horizontal="center" vertical="center"/>
      <protection/>
    </xf>
    <xf numFmtId="0" fontId="14" fillId="33" borderId="38" xfId="58" applyFont="1" applyFill="1" applyBorder="1">
      <alignment horizontal="center" vertical="center"/>
      <protection/>
    </xf>
    <xf numFmtId="0" fontId="14" fillId="33" borderId="12" xfId="58" applyFont="1" applyFill="1" applyBorder="1">
      <alignment horizontal="center" vertical="center"/>
      <protection/>
    </xf>
    <xf numFmtId="0" fontId="10" fillId="0" borderId="30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33" borderId="37" xfId="0" applyFont="1" applyFill="1" applyBorder="1" applyAlignment="1">
      <alignment horizontal="left" vertical="center" indent="1"/>
    </xf>
    <xf numFmtId="0" fontId="10" fillId="33" borderId="40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10" fillId="0" borderId="41" xfId="0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43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7" fillId="33" borderId="40" xfId="0" applyFont="1" applyFill="1" applyBorder="1" applyAlignment="1">
      <alignment horizontal="left" vertical="center" indent="1"/>
    </xf>
    <xf numFmtId="0" fontId="14" fillId="0" borderId="36" xfId="58" applyFont="1" applyBorder="1" applyProtection="1">
      <alignment horizontal="center" vertical="center"/>
      <protection hidden="1"/>
    </xf>
    <xf numFmtId="0" fontId="13" fillId="0" borderId="0" xfId="47" applyFont="1" applyAlignment="1">
      <alignment horizontal="center"/>
      <protection/>
    </xf>
    <xf numFmtId="0" fontId="13" fillId="0" borderId="0" xfId="47" applyFont="1" applyAlignment="1">
      <alignment/>
      <protection/>
    </xf>
    <xf numFmtId="0" fontId="23" fillId="0" borderId="0" xfId="47" applyFont="1" applyAlignment="1">
      <alignment/>
      <protection/>
    </xf>
    <xf numFmtId="0" fontId="19" fillId="0" borderId="44" xfId="47" applyFont="1" applyBorder="1" applyAlignment="1">
      <alignment horizontal="center"/>
      <protection/>
    </xf>
    <xf numFmtId="0" fontId="19" fillId="0" borderId="45" xfId="47" applyFont="1" applyBorder="1" applyAlignment="1">
      <alignment horizontal="center"/>
      <protection/>
    </xf>
    <xf numFmtId="0" fontId="19" fillId="0" borderId="46" xfId="47" applyFont="1" applyBorder="1" applyAlignment="1">
      <alignment horizontal="center"/>
      <protection/>
    </xf>
    <xf numFmtId="0" fontId="24" fillId="0" borderId="47" xfId="47" applyFont="1" applyBorder="1" applyAlignment="1">
      <alignment horizontal="center"/>
      <protection/>
    </xf>
    <xf numFmtId="0" fontId="24" fillId="0" borderId="48" xfId="47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0" fontId="23" fillId="0" borderId="0" xfId="47" applyFont="1" applyAlignment="1">
      <alignment horizontal="center"/>
      <protection/>
    </xf>
    <xf numFmtId="0" fontId="24" fillId="0" borderId="49" xfId="47" applyFont="1" applyBorder="1" applyAlignment="1">
      <alignment horizontal="center"/>
      <protection/>
    </xf>
    <xf numFmtId="0" fontId="24" fillId="0" borderId="50" xfId="47" applyFont="1" applyBorder="1" applyAlignment="1">
      <alignment horizontal="center"/>
      <protection/>
    </xf>
    <xf numFmtId="0" fontId="13" fillId="2" borderId="51" xfId="0" applyFont="1" applyFill="1" applyBorder="1" applyAlignment="1">
      <alignment horizontal="left" vertical="center"/>
    </xf>
    <xf numFmtId="0" fontId="13" fillId="2" borderId="43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7" fillId="0" borderId="53" xfId="38" applyFont="1" applyBorder="1" applyAlignment="1">
      <alignment horizontal="center" vertical="center"/>
      <protection/>
    </xf>
    <xf numFmtId="0" fontId="17" fillId="0" borderId="54" xfId="38" applyFont="1" applyBorder="1" applyAlignment="1">
      <alignment horizontal="center" vertical="center"/>
      <protection/>
    </xf>
    <xf numFmtId="0" fontId="17" fillId="0" borderId="55" xfId="38" applyFont="1" applyBorder="1" applyAlignment="1">
      <alignment horizontal="center" vertical="center"/>
      <protection/>
    </xf>
    <xf numFmtId="0" fontId="17" fillId="0" borderId="56" xfId="38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13" fillId="0" borderId="31" xfId="57" applyFont="1" applyBorder="1" applyAlignment="1">
      <alignment horizontal="center" vertical="center"/>
      <protection/>
    </xf>
    <xf numFmtId="0" fontId="15" fillId="0" borderId="57" xfId="0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6" fillId="0" borderId="61" xfId="0" applyFont="1" applyBorder="1" applyAlignment="1">
      <alignment horizontal="left" vertical="center"/>
    </xf>
    <xf numFmtId="0" fontId="16" fillId="0" borderId="63" xfId="0" applyFont="1" applyBorder="1" applyAlignment="1">
      <alignment horizontal="left" vertical="center"/>
    </xf>
    <xf numFmtId="0" fontId="16" fillId="0" borderId="62" xfId="0" applyFont="1" applyBorder="1" applyAlignment="1">
      <alignment horizontal="left" vertical="center"/>
    </xf>
    <xf numFmtId="14" fontId="10" fillId="0" borderId="30" xfId="0" applyNumberFormat="1" applyFont="1" applyBorder="1" applyAlignment="1">
      <alignment horizontal="left" vertical="center"/>
    </xf>
    <xf numFmtId="0" fontId="17" fillId="0" borderId="64" xfId="60" applyFont="1" applyBorder="1">
      <alignment horizontal="center" vertical="center"/>
      <protection/>
    </xf>
    <xf numFmtId="0" fontId="22" fillId="0" borderId="52" xfId="60" applyFont="1" applyBorder="1" applyAlignment="1">
      <alignment horizontal="left" vertical="center"/>
      <protection/>
    </xf>
    <xf numFmtId="0" fontId="22" fillId="0" borderId="33" xfId="60" applyFont="1" applyBorder="1" applyAlignment="1">
      <alignment horizontal="left" vertical="center"/>
      <protection/>
    </xf>
    <xf numFmtId="0" fontId="22" fillId="0" borderId="34" xfId="60" applyFont="1" applyBorder="1" applyAlignment="1">
      <alignment horizontal="left" vertical="center"/>
      <protection/>
    </xf>
    <xf numFmtId="0" fontId="17" fillId="0" borderId="65" xfId="38" applyFont="1" applyBorder="1">
      <alignment horizontal="center" vertical="center" wrapText="1"/>
      <protection/>
    </xf>
    <xf numFmtId="0" fontId="10" fillId="0" borderId="12" xfId="0" applyFont="1" applyBorder="1" applyAlignment="1">
      <alignment horizontal="left" vertical="center" indent="1"/>
    </xf>
    <xf numFmtId="0" fontId="17" fillId="0" borderId="46" xfId="38" applyFont="1" applyBorder="1">
      <alignment horizontal="center" vertical="center" wrapText="1"/>
      <protection/>
    </xf>
    <xf numFmtId="0" fontId="10" fillId="0" borderId="34" xfId="0" applyFont="1" applyBorder="1" applyAlignment="1">
      <alignment horizontal="left" vertical="center" indent="1"/>
    </xf>
    <xf numFmtId="0" fontId="17" fillId="33" borderId="66" xfId="38" applyFont="1" applyFill="1" applyBorder="1">
      <alignment horizontal="center" vertical="center" wrapText="1"/>
      <protection/>
    </xf>
    <xf numFmtId="0" fontId="14" fillId="33" borderId="0" xfId="58" applyFont="1" applyFill="1">
      <alignment horizontal="center" vertical="center"/>
      <protection/>
    </xf>
    <xf numFmtId="0" fontId="20" fillId="0" borderId="0" xfId="38" applyFont="1" applyAlignment="1">
      <alignment horizontal="centerContinuous" vertical="center"/>
      <protection/>
    </xf>
    <xf numFmtId="0" fontId="16" fillId="0" borderId="59" xfId="60" applyFont="1" applyBorder="1" applyAlignment="1">
      <alignment horizontal="left" vertical="center"/>
      <protection/>
    </xf>
    <xf numFmtId="0" fontId="16" fillId="0" borderId="21" xfId="60" applyFont="1" applyBorder="1" applyAlignment="1">
      <alignment horizontal="left" vertical="center"/>
      <protection/>
    </xf>
    <xf numFmtId="0" fontId="16" fillId="0" borderId="60" xfId="60" applyFont="1" applyBorder="1" applyAlignment="1">
      <alignment horizontal="left" vertical="center"/>
      <protection/>
    </xf>
    <xf numFmtId="0" fontId="16" fillId="0" borderId="67" xfId="60" applyFont="1" applyBorder="1" applyAlignment="1">
      <alignment horizontal="left" vertical="center"/>
      <protection/>
    </xf>
    <xf numFmtId="0" fontId="16" fillId="0" borderId="20" xfId="60" applyFont="1" applyBorder="1" applyAlignment="1">
      <alignment horizontal="left" vertical="center"/>
      <protection/>
    </xf>
    <xf numFmtId="0" fontId="16" fillId="0" borderId="12" xfId="60" applyFont="1" applyBorder="1" applyAlignment="1">
      <alignment horizontal="left" vertical="center"/>
      <protection/>
    </xf>
    <xf numFmtId="0" fontId="10" fillId="0" borderId="12" xfId="56" applyFont="1" applyBorder="1" applyAlignment="1">
      <alignment horizontal="left" vertical="center" indent="1"/>
      <protection/>
    </xf>
    <xf numFmtId="0" fontId="24" fillId="0" borderId="68" xfId="47" applyFont="1" applyBorder="1" applyAlignment="1">
      <alignment horizontal="center"/>
      <protection/>
    </xf>
    <xf numFmtId="0" fontId="24" fillId="0" borderId="69" xfId="47" applyFont="1" applyBorder="1" applyAlignment="1">
      <alignment horizontal="center"/>
      <protection/>
    </xf>
  </cellXfs>
  <cellStyles count="5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Špat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PLAY_OFF_26.3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L-F"/>
      <sheetName val="3.L-F"/>
      <sheetName val="4.L-F"/>
      <sheetName val="2.L-o3"/>
      <sheetName val="3.L-o3"/>
      <sheetName val="4.L-o3"/>
      <sheetName val="Nej_BKV"/>
      <sheetName val="DouA_USK"/>
      <sheetName val="JuA_DouC"/>
      <sheetName val="Chra_DouB"/>
      <sheetName val="ChluM1_SlaM"/>
      <sheetName val="BHM_JuM"/>
      <sheetName val="sta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6.25">
      <c r="A3" s="76" t="s">
        <v>89</v>
      </c>
      <c r="B3" s="76"/>
      <c r="C3" s="76"/>
      <c r="D3" s="76"/>
      <c r="E3" s="76"/>
      <c r="F3" s="76"/>
      <c r="G3" s="76"/>
      <c r="H3" s="76"/>
      <c r="I3" s="76"/>
      <c r="J3" s="69"/>
      <c r="K3" s="69"/>
    </row>
    <row r="4" spans="1:12" ht="15.75">
      <c r="A4" s="77" t="s">
        <v>90</v>
      </c>
      <c r="B4" s="77"/>
      <c r="C4" s="77"/>
      <c r="D4" s="77"/>
      <c r="E4" s="77"/>
      <c r="F4" s="77"/>
      <c r="G4" s="77"/>
      <c r="H4" s="77"/>
      <c r="I4" s="77"/>
      <c r="J4" s="70"/>
      <c r="K4" s="70"/>
      <c r="L4" s="70"/>
    </row>
    <row r="5" spans="1:11" ht="21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6.25">
      <c r="A6" s="68"/>
      <c r="B6" s="71" t="s">
        <v>41</v>
      </c>
      <c r="C6" s="78" t="s">
        <v>33</v>
      </c>
      <c r="D6" s="78"/>
      <c r="E6" s="78"/>
      <c r="F6" s="78"/>
      <c r="G6" s="79"/>
      <c r="H6" s="68"/>
      <c r="I6" s="68"/>
      <c r="J6" s="68"/>
      <c r="K6" s="68"/>
    </row>
    <row r="7" spans="1:11" ht="26.25">
      <c r="A7" s="68"/>
      <c r="B7" s="72" t="s">
        <v>42</v>
      </c>
      <c r="C7" s="74" t="s">
        <v>30</v>
      </c>
      <c r="D7" s="74"/>
      <c r="E7" s="74"/>
      <c r="F7" s="74"/>
      <c r="G7" s="75"/>
      <c r="H7" s="68"/>
      <c r="I7" s="68"/>
      <c r="J7" s="68"/>
      <c r="K7" s="68"/>
    </row>
    <row r="8" spans="1:11" ht="26.25">
      <c r="A8" s="68"/>
      <c r="B8" s="72" t="s">
        <v>43</v>
      </c>
      <c r="C8" s="74" t="s">
        <v>31</v>
      </c>
      <c r="D8" s="74"/>
      <c r="E8" s="74"/>
      <c r="F8" s="74"/>
      <c r="G8" s="75"/>
      <c r="H8" s="68"/>
      <c r="I8" s="68"/>
      <c r="J8" s="68"/>
      <c r="K8" s="68"/>
    </row>
    <row r="9" spans="1:11" ht="26.25">
      <c r="A9" s="68"/>
      <c r="B9" s="72" t="s">
        <v>44</v>
      </c>
      <c r="C9" s="74" t="s">
        <v>50</v>
      </c>
      <c r="D9" s="74"/>
      <c r="E9" s="74"/>
      <c r="F9" s="74"/>
      <c r="G9" s="75"/>
      <c r="H9" s="68"/>
      <c r="I9" s="68"/>
      <c r="J9" s="68"/>
      <c r="K9" s="68"/>
    </row>
    <row r="10" spans="1:11" ht="26.25">
      <c r="A10" s="68"/>
      <c r="B10" s="72" t="s">
        <v>45</v>
      </c>
      <c r="C10" s="74" t="s">
        <v>47</v>
      </c>
      <c r="D10" s="74"/>
      <c r="E10" s="74"/>
      <c r="F10" s="74"/>
      <c r="G10" s="75"/>
      <c r="H10" s="68"/>
      <c r="I10" s="68"/>
      <c r="J10" s="68"/>
      <c r="K10" s="68"/>
    </row>
    <row r="11" spans="1:11" ht="27" thickBot="1">
      <c r="A11" s="68"/>
      <c r="B11" s="73" t="s">
        <v>46</v>
      </c>
      <c r="C11" s="120" t="s">
        <v>48</v>
      </c>
      <c r="D11" s="120"/>
      <c r="E11" s="120"/>
      <c r="F11" s="120"/>
      <c r="G11" s="121"/>
      <c r="H11" s="68"/>
      <c r="I11" s="68"/>
      <c r="J11" s="68"/>
      <c r="K11" s="68"/>
    </row>
  </sheetData>
  <sheetProtection/>
  <mergeCells count="8">
    <mergeCell ref="C11:G11"/>
    <mergeCell ref="C10:G10"/>
    <mergeCell ref="A3:I3"/>
    <mergeCell ref="A4:I4"/>
    <mergeCell ref="C6:G6"/>
    <mergeCell ref="C7:G7"/>
    <mergeCell ref="C8:G8"/>
    <mergeCell ref="C9:G9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</row>
    <row r="2" spans="1:22" ht="27" thickBot="1">
      <c r="A2" s="56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56"/>
      <c r="V2" s="56"/>
    </row>
    <row r="3" spans="1:22" ht="19.5" customHeight="1" thickBot="1">
      <c r="A3" s="56"/>
      <c r="B3" s="4" t="s">
        <v>1</v>
      </c>
      <c r="C3" s="57"/>
      <c r="D3" s="90" t="s">
        <v>68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56"/>
      <c r="V3" s="56"/>
    </row>
    <row r="4" spans="1:22" ht="19.5" customHeight="1" thickTop="1">
      <c r="A4" s="56"/>
      <c r="B4" s="5" t="s">
        <v>3</v>
      </c>
      <c r="C4" s="6"/>
      <c r="D4" s="113" t="s">
        <v>30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93" t="s">
        <v>14</v>
      </c>
      <c r="R4" s="94"/>
      <c r="S4" s="58"/>
      <c r="T4" s="101">
        <v>44646</v>
      </c>
      <c r="U4" s="56"/>
      <c r="V4" s="56"/>
    </row>
    <row r="5" spans="1:22" ht="19.5" customHeight="1">
      <c r="A5" s="56"/>
      <c r="B5" s="5" t="s">
        <v>4</v>
      </c>
      <c r="C5" s="59"/>
      <c r="D5" s="116" t="s">
        <v>33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  <c r="Q5" s="95" t="s">
        <v>2</v>
      </c>
      <c r="R5" s="96"/>
      <c r="S5" s="60"/>
      <c r="T5" s="35" t="s">
        <v>32</v>
      </c>
      <c r="U5" s="56"/>
      <c r="V5" s="56"/>
    </row>
    <row r="6" spans="1:22" ht="19.5" customHeight="1" thickBot="1">
      <c r="A6" s="56"/>
      <c r="B6" s="7" t="s">
        <v>5</v>
      </c>
      <c r="C6" s="102"/>
      <c r="D6" s="103" t="s">
        <v>51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82" t="s">
        <v>29</v>
      </c>
      <c r="R6" s="83"/>
      <c r="S6" s="36"/>
      <c r="T6" s="37" t="s">
        <v>28</v>
      </c>
      <c r="U6" s="56"/>
      <c r="V6" s="56"/>
    </row>
    <row r="7" spans="1:22" ht="24.75" customHeight="1">
      <c r="A7" s="56"/>
      <c r="B7" s="8"/>
      <c r="C7" s="9" t="str">
        <f>D4</f>
        <v>SK Jupiter A</v>
      </c>
      <c r="D7" s="9" t="str">
        <f>D5</f>
        <v>TJ Spartak Chrást</v>
      </c>
      <c r="E7" s="84" t="s">
        <v>6</v>
      </c>
      <c r="F7" s="85"/>
      <c r="G7" s="85"/>
      <c r="H7" s="85"/>
      <c r="I7" s="85"/>
      <c r="J7" s="85"/>
      <c r="K7" s="85"/>
      <c r="L7" s="85"/>
      <c r="M7" s="86"/>
      <c r="N7" s="87" t="s">
        <v>15</v>
      </c>
      <c r="O7" s="88"/>
      <c r="P7" s="87" t="s">
        <v>16</v>
      </c>
      <c r="Q7" s="88"/>
      <c r="R7" s="87" t="s">
        <v>17</v>
      </c>
      <c r="S7" s="88"/>
      <c r="T7" s="33" t="s">
        <v>7</v>
      </c>
      <c r="U7" s="56"/>
      <c r="V7" s="56"/>
    </row>
    <row r="8" spans="1:22" ht="9.75" customHeight="1" thickBot="1">
      <c r="A8" s="56"/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61"/>
      <c r="O8" s="62"/>
      <c r="P8" s="61"/>
      <c r="Q8" s="62"/>
      <c r="R8" s="61"/>
      <c r="S8" s="62"/>
      <c r="T8" s="63"/>
      <c r="U8" s="56"/>
      <c r="V8" s="56"/>
    </row>
    <row r="9" spans="1:22" ht="30" customHeight="1" thickTop="1">
      <c r="A9" s="56"/>
      <c r="B9" s="106" t="s">
        <v>26</v>
      </c>
      <c r="C9" s="119" t="s">
        <v>69</v>
      </c>
      <c r="D9" s="107" t="s">
        <v>70</v>
      </c>
      <c r="E9" s="16">
        <v>21</v>
      </c>
      <c r="F9" s="17" t="s">
        <v>24</v>
      </c>
      <c r="G9" s="18">
        <v>18</v>
      </c>
      <c r="H9" s="16">
        <v>16</v>
      </c>
      <c r="I9" s="17" t="s">
        <v>24</v>
      </c>
      <c r="J9" s="18">
        <v>21</v>
      </c>
      <c r="K9" s="16">
        <v>17</v>
      </c>
      <c r="L9" s="17" t="s">
        <v>24</v>
      </c>
      <c r="M9" s="18">
        <v>21</v>
      </c>
      <c r="N9" s="19">
        <f aca="true" t="shared" si="0" ref="N9:N17">E9+H9+K9</f>
        <v>54</v>
      </c>
      <c r="O9" s="20">
        <f aca="true" t="shared" si="1" ref="O9:O17">G9+J9+M9</f>
        <v>60</v>
      </c>
      <c r="P9" s="21">
        <f aca="true" t="shared" si="2" ref="P9:P15">IF(E9&gt;G9,1,0)+IF(H9&gt;J9,1,0)+IF(K9&gt;M9,1,0)</f>
        <v>1</v>
      </c>
      <c r="Q9" s="16">
        <f aca="true" t="shared" si="3" ref="Q9:Q15">IF(E9&lt;G9,1,0)+IF(H9&lt;J9,1,0)+IF(K9&lt;M9,1,0)</f>
        <v>2</v>
      </c>
      <c r="R9" s="31">
        <f>IF(P9=2,1,0)</f>
        <v>0</v>
      </c>
      <c r="S9" s="18">
        <f>IF(Q9=2,1,0)</f>
        <v>1</v>
      </c>
      <c r="T9" s="52" t="s">
        <v>71</v>
      </c>
      <c r="U9" s="56"/>
      <c r="V9" s="56"/>
    </row>
    <row r="10" spans="1:22" ht="30" customHeight="1">
      <c r="A10" s="56"/>
      <c r="B10" s="106" t="s">
        <v>18</v>
      </c>
      <c r="C10" s="107" t="s">
        <v>72</v>
      </c>
      <c r="D10" s="107" t="s">
        <v>36</v>
      </c>
      <c r="E10" s="16">
        <v>21</v>
      </c>
      <c r="F10" s="16" t="s">
        <v>24</v>
      </c>
      <c r="G10" s="18">
        <v>8</v>
      </c>
      <c r="H10" s="16">
        <v>21</v>
      </c>
      <c r="I10" s="16" t="s">
        <v>24</v>
      </c>
      <c r="J10" s="18">
        <v>13</v>
      </c>
      <c r="K10" s="16"/>
      <c r="L10" s="16" t="s">
        <v>24</v>
      </c>
      <c r="M10" s="18"/>
      <c r="N10" s="19">
        <f t="shared" si="0"/>
        <v>42</v>
      </c>
      <c r="O10" s="20">
        <f t="shared" si="1"/>
        <v>21</v>
      </c>
      <c r="P10" s="21">
        <f t="shared" si="2"/>
        <v>2</v>
      </c>
      <c r="Q10" s="16">
        <f t="shared" si="3"/>
        <v>0</v>
      </c>
      <c r="R10" s="32">
        <f aca="true" t="shared" si="4" ref="R10:S17">IF(P10=2,1,0)</f>
        <v>1</v>
      </c>
      <c r="S10" s="18">
        <f t="shared" si="4"/>
        <v>0</v>
      </c>
      <c r="T10" s="52" t="s">
        <v>73</v>
      </c>
      <c r="U10" s="56"/>
      <c r="V10" s="56"/>
    </row>
    <row r="11" spans="1:22" ht="30" customHeight="1">
      <c r="A11" s="56"/>
      <c r="B11" s="106" t="s">
        <v>25</v>
      </c>
      <c r="C11" s="107" t="s">
        <v>74</v>
      </c>
      <c r="D11" s="107" t="s">
        <v>75</v>
      </c>
      <c r="E11" s="16">
        <v>20</v>
      </c>
      <c r="F11" s="16" t="s">
        <v>24</v>
      </c>
      <c r="G11" s="18">
        <v>22</v>
      </c>
      <c r="H11" s="16">
        <v>21</v>
      </c>
      <c r="I11" s="16" t="s">
        <v>24</v>
      </c>
      <c r="J11" s="18">
        <v>19</v>
      </c>
      <c r="K11" s="16">
        <v>23</v>
      </c>
      <c r="L11" s="16" t="s">
        <v>24</v>
      </c>
      <c r="M11" s="18">
        <v>21</v>
      </c>
      <c r="N11" s="19">
        <f t="shared" si="0"/>
        <v>64</v>
      </c>
      <c r="O11" s="20">
        <f t="shared" si="1"/>
        <v>62</v>
      </c>
      <c r="P11" s="21">
        <f t="shared" si="2"/>
        <v>2</v>
      </c>
      <c r="Q11" s="16">
        <f t="shared" si="3"/>
        <v>1</v>
      </c>
      <c r="R11" s="32">
        <f t="shared" si="4"/>
        <v>1</v>
      </c>
      <c r="S11" s="18">
        <f t="shared" si="4"/>
        <v>0</v>
      </c>
      <c r="T11" s="52" t="s">
        <v>76</v>
      </c>
      <c r="U11" s="56"/>
      <c r="V11" s="56"/>
    </row>
    <row r="12" spans="1:22" ht="30" customHeight="1">
      <c r="A12" s="56"/>
      <c r="B12" s="106" t="s">
        <v>21</v>
      </c>
      <c r="C12" s="107" t="s">
        <v>77</v>
      </c>
      <c r="D12" s="107" t="s">
        <v>78</v>
      </c>
      <c r="E12" s="16">
        <v>21</v>
      </c>
      <c r="F12" s="16" t="s">
        <v>24</v>
      </c>
      <c r="G12" s="18">
        <v>17</v>
      </c>
      <c r="H12" s="16">
        <v>19</v>
      </c>
      <c r="I12" s="16" t="s">
        <v>24</v>
      </c>
      <c r="J12" s="18">
        <v>21</v>
      </c>
      <c r="K12" s="16">
        <v>14</v>
      </c>
      <c r="L12" s="16" t="s">
        <v>24</v>
      </c>
      <c r="M12" s="18">
        <v>21</v>
      </c>
      <c r="N12" s="19">
        <f t="shared" si="0"/>
        <v>54</v>
      </c>
      <c r="O12" s="20">
        <f t="shared" si="1"/>
        <v>59</v>
      </c>
      <c r="P12" s="21">
        <f t="shared" si="2"/>
        <v>1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52" t="s">
        <v>79</v>
      </c>
      <c r="U12" s="56"/>
      <c r="V12" s="56"/>
    </row>
    <row r="13" spans="1:22" ht="30" customHeight="1">
      <c r="A13" s="56"/>
      <c r="B13" s="106" t="s">
        <v>19</v>
      </c>
      <c r="C13" s="107" t="s">
        <v>39</v>
      </c>
      <c r="D13" s="107" t="s">
        <v>37</v>
      </c>
      <c r="E13" s="16">
        <v>16</v>
      </c>
      <c r="F13" s="16" t="s">
        <v>24</v>
      </c>
      <c r="G13" s="18">
        <v>21</v>
      </c>
      <c r="H13" s="16">
        <v>15</v>
      </c>
      <c r="I13" s="16" t="s">
        <v>24</v>
      </c>
      <c r="J13" s="18">
        <v>21</v>
      </c>
      <c r="K13" s="16"/>
      <c r="L13" s="16" t="s">
        <v>24</v>
      </c>
      <c r="M13" s="18"/>
      <c r="N13" s="19">
        <f t="shared" si="0"/>
        <v>31</v>
      </c>
      <c r="O13" s="20">
        <f t="shared" si="1"/>
        <v>42</v>
      </c>
      <c r="P13" s="21">
        <f t="shared" si="2"/>
        <v>0</v>
      </c>
      <c r="Q13" s="16">
        <f t="shared" si="3"/>
        <v>2</v>
      </c>
      <c r="R13" s="32">
        <f t="shared" si="4"/>
        <v>0</v>
      </c>
      <c r="S13" s="18">
        <f t="shared" si="4"/>
        <v>1</v>
      </c>
      <c r="T13" s="52" t="s">
        <v>80</v>
      </c>
      <c r="U13" s="56"/>
      <c r="V13" s="56"/>
    </row>
    <row r="14" spans="1:22" ht="30" customHeight="1">
      <c r="A14" s="56"/>
      <c r="B14" s="106" t="s">
        <v>20</v>
      </c>
      <c r="C14" s="107" t="s">
        <v>81</v>
      </c>
      <c r="D14" s="107" t="s">
        <v>82</v>
      </c>
      <c r="E14" s="16">
        <v>19</v>
      </c>
      <c r="F14" s="16" t="s">
        <v>24</v>
      </c>
      <c r="G14" s="18">
        <v>21</v>
      </c>
      <c r="H14" s="16">
        <v>17</v>
      </c>
      <c r="I14" s="16" t="s">
        <v>24</v>
      </c>
      <c r="J14" s="18">
        <v>21</v>
      </c>
      <c r="K14" s="16"/>
      <c r="L14" s="16" t="s">
        <v>24</v>
      </c>
      <c r="M14" s="18"/>
      <c r="N14" s="19">
        <f t="shared" si="0"/>
        <v>36</v>
      </c>
      <c r="O14" s="20">
        <f t="shared" si="1"/>
        <v>42</v>
      </c>
      <c r="P14" s="21">
        <f t="shared" si="2"/>
        <v>0</v>
      </c>
      <c r="Q14" s="16">
        <f t="shared" si="3"/>
        <v>2</v>
      </c>
      <c r="R14" s="32">
        <f t="shared" si="4"/>
        <v>0</v>
      </c>
      <c r="S14" s="18">
        <f t="shared" si="4"/>
        <v>1</v>
      </c>
      <c r="T14" s="52" t="s">
        <v>83</v>
      </c>
      <c r="U14" s="56"/>
      <c r="V14" s="56"/>
    </row>
    <row r="15" spans="1:22" ht="30" customHeight="1">
      <c r="A15" s="56"/>
      <c r="B15" s="106" t="s">
        <v>22</v>
      </c>
      <c r="C15" s="107" t="s">
        <v>84</v>
      </c>
      <c r="D15" s="107" t="s">
        <v>85</v>
      </c>
      <c r="E15" s="16">
        <v>21</v>
      </c>
      <c r="F15" s="16" t="s">
        <v>24</v>
      </c>
      <c r="G15" s="18">
        <v>8</v>
      </c>
      <c r="H15" s="16">
        <v>21</v>
      </c>
      <c r="I15" s="16" t="s">
        <v>24</v>
      </c>
      <c r="J15" s="18">
        <v>12</v>
      </c>
      <c r="K15" s="16"/>
      <c r="L15" s="16" t="s">
        <v>24</v>
      </c>
      <c r="M15" s="18"/>
      <c r="N15" s="19">
        <f t="shared" si="0"/>
        <v>42</v>
      </c>
      <c r="O15" s="20">
        <f t="shared" si="1"/>
        <v>20</v>
      </c>
      <c r="P15" s="21">
        <f t="shared" si="2"/>
        <v>2</v>
      </c>
      <c r="Q15" s="16">
        <f t="shared" si="3"/>
        <v>0</v>
      </c>
      <c r="R15" s="32">
        <f t="shared" si="4"/>
        <v>1</v>
      </c>
      <c r="S15" s="18">
        <f t="shared" si="4"/>
        <v>0</v>
      </c>
      <c r="T15" s="52" t="s">
        <v>73</v>
      </c>
      <c r="U15" s="56"/>
      <c r="V15" s="56"/>
    </row>
    <row r="16" spans="1:22" ht="30" customHeight="1" thickBot="1">
      <c r="A16" s="56"/>
      <c r="B16" s="108" t="s">
        <v>23</v>
      </c>
      <c r="C16" s="109" t="s">
        <v>86</v>
      </c>
      <c r="D16" s="109" t="s">
        <v>87</v>
      </c>
      <c r="E16" s="38">
        <v>11</v>
      </c>
      <c r="F16" s="38" t="s">
        <v>24</v>
      </c>
      <c r="G16" s="39">
        <v>21</v>
      </c>
      <c r="H16" s="38">
        <v>21</v>
      </c>
      <c r="I16" s="38" t="s">
        <v>24</v>
      </c>
      <c r="J16" s="39">
        <v>11</v>
      </c>
      <c r="K16" s="38">
        <v>17</v>
      </c>
      <c r="L16" s="38" t="s">
        <v>24</v>
      </c>
      <c r="M16" s="39">
        <v>21</v>
      </c>
      <c r="N16" s="40">
        <f t="shared" si="0"/>
        <v>49</v>
      </c>
      <c r="O16" s="41">
        <f t="shared" si="1"/>
        <v>53</v>
      </c>
      <c r="P16" s="42">
        <f>IF(E16&gt;G16,1,0)+IF(H16&gt;J16,1,0)+IF(K16&gt;M16,1,0)</f>
        <v>1</v>
      </c>
      <c r="Q16" s="38">
        <f>IF(E16&lt;G16,1,0)+IF(H16&lt;J16,1,0)+IF(K16&lt;M16,1,0)</f>
        <v>2</v>
      </c>
      <c r="R16" s="43">
        <f t="shared" si="4"/>
        <v>0</v>
      </c>
      <c r="S16" s="39">
        <f t="shared" si="4"/>
        <v>1</v>
      </c>
      <c r="T16" s="53" t="s">
        <v>88</v>
      </c>
      <c r="U16" s="56"/>
      <c r="V16" s="56"/>
    </row>
    <row r="17" spans="1:22" ht="30" customHeight="1" thickBot="1">
      <c r="A17" s="56"/>
      <c r="B17" s="110"/>
      <c r="C17" s="54"/>
      <c r="D17" s="54"/>
      <c r="E17" s="111"/>
      <c r="F17" s="44" t="s">
        <v>24</v>
      </c>
      <c r="G17" s="45"/>
      <c r="H17" s="111"/>
      <c r="I17" s="44" t="s">
        <v>24</v>
      </c>
      <c r="J17" s="45"/>
      <c r="K17" s="111"/>
      <c r="L17" s="44" t="s">
        <v>24</v>
      </c>
      <c r="M17" s="45"/>
      <c r="N17" s="46">
        <f t="shared" si="0"/>
        <v>0</v>
      </c>
      <c r="O17" s="47">
        <f t="shared" si="1"/>
        <v>0</v>
      </c>
      <c r="P17" s="48">
        <f>IF(E17&gt;G17,1,0)+IF(H17&gt;J17,1,0)+IF(K17&gt;M17,1,0)</f>
        <v>0</v>
      </c>
      <c r="Q17" s="49">
        <f>IF(E17&lt;G17,1,0)+IF(H17&lt;J17,1,0)+IF(K17&lt;M17,1,0)</f>
        <v>0</v>
      </c>
      <c r="R17" s="50">
        <f t="shared" si="4"/>
        <v>0</v>
      </c>
      <c r="S17" s="51">
        <f t="shared" si="4"/>
        <v>0</v>
      </c>
      <c r="T17" s="66"/>
      <c r="U17" s="56"/>
      <c r="V17" s="56"/>
    </row>
    <row r="18" spans="1:22" ht="34.5" customHeight="1" thickBot="1">
      <c r="A18" s="56"/>
      <c r="B18" s="22" t="s">
        <v>8</v>
      </c>
      <c r="C18" s="80" t="str">
        <f>IF(R18&gt;S18,D4,IF(S18&gt;R18,D5,"remíza"))</f>
        <v>TJ Spartak Chrást</v>
      </c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23">
        <f aca="true" t="shared" si="5" ref="N18:S18">SUM(N9:N17)</f>
        <v>372</v>
      </c>
      <c r="O18" s="24">
        <f t="shared" si="5"/>
        <v>359</v>
      </c>
      <c r="P18" s="23">
        <f t="shared" si="5"/>
        <v>9</v>
      </c>
      <c r="Q18" s="25">
        <f t="shared" si="5"/>
        <v>11</v>
      </c>
      <c r="R18" s="23">
        <f t="shared" si="5"/>
        <v>3</v>
      </c>
      <c r="S18" s="24">
        <f t="shared" si="5"/>
        <v>5</v>
      </c>
      <c r="T18" s="64"/>
      <c r="U18" s="56"/>
      <c r="V18" s="56"/>
    </row>
    <row r="19" spans="1:22" ht="15">
      <c r="A19" s="56"/>
      <c r="B19" s="30"/>
      <c r="C19" s="34"/>
      <c r="D19" s="3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12" t="s">
        <v>9</v>
      </c>
      <c r="U19" s="56"/>
      <c r="V19" s="56"/>
    </row>
    <row r="20" spans="1:22" ht="12.75">
      <c r="A20" s="56"/>
      <c r="B20" s="65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56"/>
      <c r="V20" s="56"/>
    </row>
    <row r="21" spans="1:22" ht="12.75">
      <c r="A21" s="5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56"/>
      <c r="V21" s="56"/>
    </row>
    <row r="22" spans="1:22" ht="19.5" customHeight="1">
      <c r="A22" s="56"/>
      <c r="B22" s="27" t="s">
        <v>11</v>
      </c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6"/>
      <c r="V22" s="56"/>
    </row>
    <row r="23" spans="1:22" ht="19.5" customHeight="1">
      <c r="A23" s="56"/>
      <c r="B23" s="28"/>
      <c r="C23" s="34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6"/>
      <c r="V23" s="56"/>
    </row>
    <row r="24" spans="1:22" ht="12.75">
      <c r="A24" s="56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6"/>
      <c r="V24" s="56"/>
    </row>
    <row r="25" spans="1:22" ht="12.75">
      <c r="A25" s="56"/>
      <c r="B25" s="29" t="s">
        <v>12</v>
      </c>
      <c r="C25" s="34"/>
      <c r="D25" s="34"/>
      <c r="E25" s="29" t="s">
        <v>13</v>
      </c>
      <c r="F25" s="29"/>
      <c r="G25" s="29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6"/>
      <c r="V25" s="56"/>
    </row>
    <row r="26" spans="1:22" ht="12.75">
      <c r="A26" s="56"/>
      <c r="B26" s="3"/>
      <c r="U26" s="56"/>
      <c r="V26" s="56"/>
    </row>
    <row r="27" spans="1:22" ht="12.75">
      <c r="A27" s="56"/>
      <c r="B27" s="3"/>
      <c r="U27" s="56"/>
      <c r="V27" s="56"/>
    </row>
    <row r="28" spans="1:22" ht="12.75">
      <c r="A28" s="56"/>
      <c r="B28" s="3"/>
      <c r="U28" s="56"/>
      <c r="V28" s="56"/>
    </row>
    <row r="29" spans="1:22" ht="12.75">
      <c r="A29" s="56"/>
      <c r="B29" s="2"/>
      <c r="U29" s="56"/>
      <c r="V29" s="56"/>
    </row>
    <row r="30" ht="12.75">
      <c r="B30" s="3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1" ht="8.2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ht="27" thickBot="1">
      <c r="A2" s="56"/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56"/>
    </row>
    <row r="3" spans="1:21" ht="19.5" customHeight="1" thickBot="1">
      <c r="A3" s="56"/>
      <c r="B3" s="4" t="s">
        <v>1</v>
      </c>
      <c r="C3" s="57"/>
      <c r="D3" s="90" t="s">
        <v>49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  <c r="U3" s="56"/>
    </row>
    <row r="4" spans="1:21" ht="19.5" customHeight="1" thickTop="1">
      <c r="A4" s="56"/>
      <c r="B4" s="5" t="s">
        <v>3</v>
      </c>
      <c r="C4" s="6"/>
      <c r="D4" s="98" t="s">
        <v>31</v>
      </c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93" t="s">
        <v>14</v>
      </c>
      <c r="R4" s="94"/>
      <c r="S4" s="58"/>
      <c r="T4" s="101">
        <v>44646</v>
      </c>
      <c r="U4" s="56"/>
    </row>
    <row r="5" spans="1:21" ht="19.5" customHeight="1">
      <c r="A5" s="56"/>
      <c r="B5" s="5" t="s">
        <v>4</v>
      </c>
      <c r="C5" s="59"/>
      <c r="D5" s="98" t="s">
        <v>50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95" t="s">
        <v>2</v>
      </c>
      <c r="R5" s="96"/>
      <c r="S5" s="60"/>
      <c r="T5" s="35" t="s">
        <v>32</v>
      </c>
      <c r="U5" s="56"/>
    </row>
    <row r="6" spans="1:21" ht="19.5" customHeight="1" thickBot="1">
      <c r="A6" s="56"/>
      <c r="B6" s="7" t="s">
        <v>5</v>
      </c>
      <c r="C6" s="102"/>
      <c r="D6" s="103" t="s">
        <v>51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82" t="s">
        <v>29</v>
      </c>
      <c r="R6" s="83"/>
      <c r="S6" s="36"/>
      <c r="T6" s="37" t="s">
        <v>28</v>
      </c>
      <c r="U6" s="56"/>
    </row>
    <row r="7" spans="1:21" ht="24.75" customHeight="1">
      <c r="A7" s="56"/>
      <c r="B7" s="8"/>
      <c r="C7" s="9" t="str">
        <f>D4</f>
        <v>TJ Sokol Doubravka B</v>
      </c>
      <c r="D7" s="9" t="str">
        <f>D5</f>
        <v>TJ Sokol Doubravka C</v>
      </c>
      <c r="E7" s="84" t="s">
        <v>6</v>
      </c>
      <c r="F7" s="85"/>
      <c r="G7" s="85"/>
      <c r="H7" s="85"/>
      <c r="I7" s="85"/>
      <c r="J7" s="85"/>
      <c r="K7" s="85"/>
      <c r="L7" s="85"/>
      <c r="M7" s="86"/>
      <c r="N7" s="87" t="s">
        <v>15</v>
      </c>
      <c r="O7" s="88"/>
      <c r="P7" s="87" t="s">
        <v>16</v>
      </c>
      <c r="Q7" s="88"/>
      <c r="R7" s="87" t="s">
        <v>17</v>
      </c>
      <c r="S7" s="88"/>
      <c r="T7" s="33" t="s">
        <v>7</v>
      </c>
      <c r="U7" s="56"/>
    </row>
    <row r="8" spans="1:21" ht="9.75" customHeight="1" thickBot="1">
      <c r="A8" s="56"/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61"/>
      <c r="O8" s="62"/>
      <c r="P8" s="61"/>
      <c r="Q8" s="62"/>
      <c r="R8" s="61"/>
      <c r="S8" s="62"/>
      <c r="T8" s="63"/>
      <c r="U8" s="56"/>
    </row>
    <row r="9" spans="1:21" ht="30" customHeight="1" thickTop="1">
      <c r="A9" s="56"/>
      <c r="B9" s="106" t="s">
        <v>26</v>
      </c>
      <c r="C9" s="107" t="s">
        <v>52</v>
      </c>
      <c r="D9" s="107" t="s">
        <v>53</v>
      </c>
      <c r="E9" s="16">
        <v>21</v>
      </c>
      <c r="F9" s="17" t="s">
        <v>24</v>
      </c>
      <c r="G9" s="18">
        <v>19</v>
      </c>
      <c r="H9" s="16">
        <v>21</v>
      </c>
      <c r="I9" s="17" t="s">
        <v>24</v>
      </c>
      <c r="J9" s="18">
        <v>18</v>
      </c>
      <c r="K9" s="16"/>
      <c r="L9" s="17" t="s">
        <v>24</v>
      </c>
      <c r="M9" s="18"/>
      <c r="N9" s="19">
        <f aca="true" t="shared" si="0" ref="N9:N17">E9+H9+K9</f>
        <v>42</v>
      </c>
      <c r="O9" s="20">
        <f aca="true" t="shared" si="1" ref="O9:O17">G9+J9+M9</f>
        <v>37</v>
      </c>
      <c r="P9" s="21">
        <f aca="true" t="shared" si="2" ref="P9:P15">IF(E9&gt;G9,1,0)+IF(H9&gt;J9,1,0)+IF(K9&gt;M9,1,0)</f>
        <v>2</v>
      </c>
      <c r="Q9" s="16">
        <f aca="true" t="shared" si="3" ref="Q9:Q15">IF(E9&lt;G9,1,0)+IF(H9&lt;J9,1,0)+IF(K9&lt;M9,1,0)</f>
        <v>0</v>
      </c>
      <c r="R9" s="31">
        <f>IF(P9=2,1,0)</f>
        <v>1</v>
      </c>
      <c r="S9" s="18">
        <f>IF(Q9=2,1,0)</f>
        <v>0</v>
      </c>
      <c r="T9" s="52" t="s">
        <v>54</v>
      </c>
      <c r="U9" s="56"/>
    </row>
    <row r="10" spans="1:21" ht="30" customHeight="1">
      <c r="A10" s="56"/>
      <c r="B10" s="106" t="s">
        <v>18</v>
      </c>
      <c r="C10" s="107" t="s">
        <v>55</v>
      </c>
      <c r="D10" s="107" t="s">
        <v>56</v>
      </c>
      <c r="E10" s="16"/>
      <c r="F10" s="16" t="s">
        <v>24</v>
      </c>
      <c r="G10" s="18"/>
      <c r="H10" s="16"/>
      <c r="I10" s="16" t="s">
        <v>24</v>
      </c>
      <c r="J10" s="18"/>
      <c r="K10" s="16"/>
      <c r="L10" s="16" t="s">
        <v>24</v>
      </c>
      <c r="M10" s="18"/>
      <c r="N10" s="19">
        <f t="shared" si="0"/>
        <v>0</v>
      </c>
      <c r="O10" s="20">
        <f t="shared" si="1"/>
        <v>0</v>
      </c>
      <c r="P10" s="21">
        <f t="shared" si="2"/>
        <v>0</v>
      </c>
      <c r="Q10" s="16">
        <f t="shared" si="3"/>
        <v>0</v>
      </c>
      <c r="R10" s="32">
        <f aca="true" t="shared" si="4" ref="R10:S17">IF(P10=2,1,0)</f>
        <v>0</v>
      </c>
      <c r="S10" s="18">
        <f t="shared" si="4"/>
        <v>0</v>
      </c>
      <c r="T10" s="52"/>
      <c r="U10" s="56"/>
    </row>
    <row r="11" spans="1:21" ht="30" customHeight="1">
      <c r="A11" s="56"/>
      <c r="B11" s="106" t="s">
        <v>25</v>
      </c>
      <c r="C11" s="107" t="s">
        <v>57</v>
      </c>
      <c r="D11" s="107" t="s">
        <v>58</v>
      </c>
      <c r="E11" s="16">
        <v>21</v>
      </c>
      <c r="F11" s="16" t="s">
        <v>24</v>
      </c>
      <c r="G11" s="18">
        <v>17</v>
      </c>
      <c r="H11" s="16">
        <v>21</v>
      </c>
      <c r="I11" s="16" t="s">
        <v>24</v>
      </c>
      <c r="J11" s="18">
        <v>15</v>
      </c>
      <c r="K11" s="16"/>
      <c r="L11" s="16" t="s">
        <v>24</v>
      </c>
      <c r="M11" s="18"/>
      <c r="N11" s="19">
        <f t="shared" si="0"/>
        <v>42</v>
      </c>
      <c r="O11" s="20">
        <f t="shared" si="1"/>
        <v>32</v>
      </c>
      <c r="P11" s="21">
        <f t="shared" si="2"/>
        <v>2</v>
      </c>
      <c r="Q11" s="16">
        <f t="shared" si="3"/>
        <v>0</v>
      </c>
      <c r="R11" s="32">
        <f t="shared" si="4"/>
        <v>1</v>
      </c>
      <c r="S11" s="18">
        <f t="shared" si="4"/>
        <v>0</v>
      </c>
      <c r="T11" s="52" t="s">
        <v>59</v>
      </c>
      <c r="U11" s="56"/>
    </row>
    <row r="12" spans="1:21" ht="30" customHeight="1">
      <c r="A12" s="56"/>
      <c r="B12" s="106" t="s">
        <v>21</v>
      </c>
      <c r="C12" s="107" t="s">
        <v>60</v>
      </c>
      <c r="D12" s="107" t="s">
        <v>38</v>
      </c>
      <c r="E12" s="16">
        <v>21</v>
      </c>
      <c r="F12" s="16" t="s">
        <v>24</v>
      </c>
      <c r="G12" s="18">
        <v>0</v>
      </c>
      <c r="H12" s="16">
        <v>21</v>
      </c>
      <c r="I12" s="16" t="s">
        <v>24</v>
      </c>
      <c r="J12" s="18">
        <v>0</v>
      </c>
      <c r="K12" s="16"/>
      <c r="L12" s="16" t="s">
        <v>24</v>
      </c>
      <c r="M12" s="18"/>
      <c r="N12" s="19">
        <f t="shared" si="0"/>
        <v>42</v>
      </c>
      <c r="O12" s="20">
        <f t="shared" si="1"/>
        <v>0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52" t="s">
        <v>61</v>
      </c>
      <c r="U12" s="56"/>
    </row>
    <row r="13" spans="1:21" ht="30" customHeight="1">
      <c r="A13" s="56"/>
      <c r="B13" s="106" t="s">
        <v>19</v>
      </c>
      <c r="C13" s="107" t="s">
        <v>62</v>
      </c>
      <c r="D13" s="107" t="s">
        <v>63</v>
      </c>
      <c r="E13" s="16">
        <v>23</v>
      </c>
      <c r="F13" s="16" t="s">
        <v>24</v>
      </c>
      <c r="G13" s="18">
        <v>21</v>
      </c>
      <c r="H13" s="16">
        <v>21</v>
      </c>
      <c r="I13" s="16" t="s">
        <v>24</v>
      </c>
      <c r="J13" s="18">
        <v>12</v>
      </c>
      <c r="K13" s="16"/>
      <c r="L13" s="16" t="s">
        <v>24</v>
      </c>
      <c r="M13" s="18"/>
      <c r="N13" s="19">
        <f t="shared" si="0"/>
        <v>44</v>
      </c>
      <c r="O13" s="20">
        <f t="shared" si="1"/>
        <v>33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52" t="s">
        <v>104</v>
      </c>
      <c r="U13" s="56"/>
    </row>
    <row r="14" spans="1:21" ht="30" customHeight="1">
      <c r="A14" s="56"/>
      <c r="B14" s="106" t="s">
        <v>20</v>
      </c>
      <c r="C14" s="107" t="s">
        <v>34</v>
      </c>
      <c r="D14" s="107" t="s">
        <v>38</v>
      </c>
      <c r="E14" s="16">
        <v>21</v>
      </c>
      <c r="F14" s="16" t="s">
        <v>24</v>
      </c>
      <c r="G14" s="18">
        <v>0</v>
      </c>
      <c r="H14" s="16">
        <v>21</v>
      </c>
      <c r="I14" s="16" t="s">
        <v>24</v>
      </c>
      <c r="J14" s="18">
        <v>0</v>
      </c>
      <c r="K14" s="16"/>
      <c r="L14" s="16" t="s">
        <v>24</v>
      </c>
      <c r="M14" s="18"/>
      <c r="N14" s="19">
        <f>E14+H14+K14</f>
        <v>42</v>
      </c>
      <c r="O14" s="20">
        <f>G14+J14+M14</f>
        <v>0</v>
      </c>
      <c r="P14" s="21">
        <f>IF(E14&gt;G14,1,0)+IF(H14&gt;J14,1,0)+IF(K14&gt;M14,1,0)</f>
        <v>2</v>
      </c>
      <c r="Q14" s="16">
        <f>IF(E14&lt;G14,1,0)+IF(H14&lt;J14,1,0)+IF(K14&lt;M14,1,0)</f>
        <v>0</v>
      </c>
      <c r="R14" s="32">
        <f>IF(P14=2,1,0)</f>
        <v>1</v>
      </c>
      <c r="S14" s="18">
        <f>IF(Q14=2,1,0)</f>
        <v>0</v>
      </c>
      <c r="T14" s="52" t="s">
        <v>64</v>
      </c>
      <c r="U14" s="56"/>
    </row>
    <row r="15" spans="1:21" ht="30" customHeight="1">
      <c r="A15" s="56"/>
      <c r="B15" s="106" t="s">
        <v>22</v>
      </c>
      <c r="C15" s="107" t="s">
        <v>65</v>
      </c>
      <c r="D15" s="107" t="s">
        <v>66</v>
      </c>
      <c r="E15" s="16"/>
      <c r="F15" s="16" t="s">
        <v>24</v>
      </c>
      <c r="G15" s="18"/>
      <c r="H15" s="16"/>
      <c r="I15" s="16" t="s">
        <v>24</v>
      </c>
      <c r="J15" s="18"/>
      <c r="K15" s="16"/>
      <c r="L15" s="16" t="s">
        <v>24</v>
      </c>
      <c r="M15" s="18"/>
      <c r="N15" s="19">
        <f t="shared" si="0"/>
        <v>0</v>
      </c>
      <c r="O15" s="20">
        <f t="shared" si="1"/>
        <v>0</v>
      </c>
      <c r="P15" s="21">
        <f t="shared" si="2"/>
        <v>0</v>
      </c>
      <c r="Q15" s="16">
        <f t="shared" si="3"/>
        <v>0</v>
      </c>
      <c r="R15" s="32">
        <f t="shared" si="4"/>
        <v>0</v>
      </c>
      <c r="S15" s="18">
        <f t="shared" si="4"/>
        <v>0</v>
      </c>
      <c r="T15" s="52"/>
      <c r="U15" s="56"/>
    </row>
    <row r="16" spans="1:21" ht="30" customHeight="1" thickBot="1">
      <c r="A16" s="56"/>
      <c r="B16" s="108" t="s">
        <v>23</v>
      </c>
      <c r="C16" s="109" t="s">
        <v>67</v>
      </c>
      <c r="D16" s="109" t="s">
        <v>38</v>
      </c>
      <c r="E16" s="38">
        <v>21</v>
      </c>
      <c r="F16" s="38" t="s">
        <v>24</v>
      </c>
      <c r="G16" s="39">
        <v>0</v>
      </c>
      <c r="H16" s="38">
        <v>21</v>
      </c>
      <c r="I16" s="38" t="s">
        <v>24</v>
      </c>
      <c r="J16" s="39">
        <v>0</v>
      </c>
      <c r="K16" s="38"/>
      <c r="L16" s="38" t="s">
        <v>24</v>
      </c>
      <c r="M16" s="39"/>
      <c r="N16" s="40">
        <f t="shared" si="0"/>
        <v>42</v>
      </c>
      <c r="O16" s="41">
        <f t="shared" si="1"/>
        <v>0</v>
      </c>
      <c r="P16" s="42">
        <f>IF(E16&gt;G16,1,0)+IF(H16&gt;J16,1,0)+IF(K16&gt;M16,1,0)</f>
        <v>2</v>
      </c>
      <c r="Q16" s="38">
        <f>IF(E16&lt;G16,1,0)+IF(H16&lt;J16,1,0)+IF(K16&lt;M16,1,0)</f>
        <v>0</v>
      </c>
      <c r="R16" s="43">
        <f t="shared" si="4"/>
        <v>1</v>
      </c>
      <c r="S16" s="39">
        <f t="shared" si="4"/>
        <v>0</v>
      </c>
      <c r="T16" s="53" t="s">
        <v>61</v>
      </c>
      <c r="U16" s="56"/>
    </row>
    <row r="17" spans="1:21" ht="30" customHeight="1" thickBot="1">
      <c r="A17" s="56"/>
      <c r="B17" s="110"/>
      <c r="C17" s="54"/>
      <c r="D17" s="54"/>
      <c r="E17" s="111"/>
      <c r="F17" s="44" t="s">
        <v>24</v>
      </c>
      <c r="G17" s="45"/>
      <c r="H17" s="111"/>
      <c r="I17" s="44" t="s">
        <v>24</v>
      </c>
      <c r="J17" s="45"/>
      <c r="K17" s="111"/>
      <c r="L17" s="44" t="s">
        <v>24</v>
      </c>
      <c r="M17" s="45"/>
      <c r="N17" s="46">
        <f t="shared" si="0"/>
        <v>0</v>
      </c>
      <c r="O17" s="47">
        <f t="shared" si="1"/>
        <v>0</v>
      </c>
      <c r="P17" s="48">
        <f>IF(E17&gt;G17,1,0)+IF(H17&gt;J17,1,0)+IF(K17&gt;M17,1,0)</f>
        <v>0</v>
      </c>
      <c r="Q17" s="49">
        <f>IF(E17&lt;G17,1,0)+IF(H17&lt;J17,1,0)+IF(K17&lt;M17,1,0)</f>
        <v>0</v>
      </c>
      <c r="R17" s="50">
        <f t="shared" si="4"/>
        <v>0</v>
      </c>
      <c r="S17" s="51">
        <f t="shared" si="4"/>
        <v>0</v>
      </c>
      <c r="T17" s="55"/>
      <c r="U17" s="56"/>
    </row>
    <row r="18" spans="1:21" ht="34.5" customHeight="1" thickBot="1">
      <c r="A18" s="56"/>
      <c r="B18" s="22" t="s">
        <v>8</v>
      </c>
      <c r="C18" s="80" t="str">
        <f>IF(R18&gt;S18,D4,IF(S18&gt;R18,D5,"remíza"))</f>
        <v>TJ Sokol Doubravka B</v>
      </c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23">
        <f aca="true" t="shared" si="5" ref="N18:S18">SUM(N9:N17)</f>
        <v>254</v>
      </c>
      <c r="O18" s="24">
        <f t="shared" si="5"/>
        <v>102</v>
      </c>
      <c r="P18" s="23">
        <f t="shared" si="5"/>
        <v>12</v>
      </c>
      <c r="Q18" s="25">
        <f t="shared" si="5"/>
        <v>0</v>
      </c>
      <c r="R18" s="23">
        <f t="shared" si="5"/>
        <v>6</v>
      </c>
      <c r="S18" s="24">
        <f t="shared" si="5"/>
        <v>0</v>
      </c>
      <c r="T18" s="64"/>
      <c r="U18" s="56"/>
    </row>
    <row r="19" spans="1:21" ht="15">
      <c r="A19" s="56"/>
      <c r="B19" s="30"/>
      <c r="C19" s="34"/>
      <c r="D19" s="3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12" t="s">
        <v>9</v>
      </c>
      <c r="U19" s="56"/>
    </row>
    <row r="20" spans="1:21" ht="12.75">
      <c r="A20" s="56"/>
      <c r="B20" s="65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56"/>
    </row>
    <row r="21" spans="1:21" ht="12.75">
      <c r="A21" s="5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56"/>
    </row>
    <row r="22" spans="1:21" ht="19.5" customHeight="1">
      <c r="A22" s="56"/>
      <c r="B22" s="27" t="s">
        <v>11</v>
      </c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56"/>
    </row>
    <row r="23" spans="1:21" ht="19.5" customHeight="1">
      <c r="A23" s="56"/>
      <c r="B23" s="28"/>
      <c r="C23" s="34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56"/>
    </row>
    <row r="24" spans="1:21" ht="12.75">
      <c r="A24" s="56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56"/>
    </row>
    <row r="25" spans="1:21" ht="12.75">
      <c r="A25" s="56"/>
      <c r="B25" s="29" t="s">
        <v>12</v>
      </c>
      <c r="C25" s="34"/>
      <c r="D25" s="34"/>
      <c r="E25" s="29" t="s">
        <v>13</v>
      </c>
      <c r="F25" s="29"/>
      <c r="G25" s="29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56"/>
    </row>
    <row r="26" spans="1:21" ht="12.75">
      <c r="A26" s="56"/>
      <c r="B26" s="3"/>
      <c r="U26" s="56"/>
    </row>
    <row r="27" spans="1:21" ht="12.75">
      <c r="A27" s="56"/>
      <c r="B27" s="3"/>
      <c r="U27" s="56"/>
    </row>
    <row r="28" spans="1:21" ht="12.75">
      <c r="A28" s="56"/>
      <c r="B28" s="3"/>
      <c r="U28" s="56"/>
    </row>
    <row r="29" spans="1:21" ht="12.75">
      <c r="A29" s="56"/>
      <c r="B29" s="2"/>
      <c r="U29" s="56"/>
    </row>
    <row r="30" spans="1:21" ht="12.75">
      <c r="A30" s="56"/>
      <c r="B30" s="3"/>
      <c r="U30" s="56"/>
    </row>
    <row r="31" spans="1:21" ht="12.75">
      <c r="A31" s="56"/>
      <c r="U31" s="56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19.5" customHeight="1" thickBot="1">
      <c r="B3" s="4" t="s">
        <v>1</v>
      </c>
      <c r="C3" s="57"/>
      <c r="D3" s="90" t="s">
        <v>91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</row>
    <row r="4" spans="2:20" ht="19.5" customHeight="1" thickTop="1">
      <c r="B4" s="5" t="s">
        <v>3</v>
      </c>
      <c r="C4" s="6"/>
      <c r="D4" s="113" t="s">
        <v>30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93" t="s">
        <v>14</v>
      </c>
      <c r="R4" s="94"/>
      <c r="S4" s="58"/>
      <c r="T4" s="101">
        <v>44646</v>
      </c>
    </row>
    <row r="5" spans="2:20" ht="19.5" customHeight="1">
      <c r="B5" s="5" t="s">
        <v>4</v>
      </c>
      <c r="C5" s="59"/>
      <c r="D5" s="98" t="s">
        <v>50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95" t="s">
        <v>2</v>
      </c>
      <c r="R5" s="96"/>
      <c r="S5" s="60"/>
      <c r="T5" s="35" t="s">
        <v>32</v>
      </c>
    </row>
    <row r="6" spans="2:20" ht="19.5" customHeight="1" thickBot="1">
      <c r="B6" s="7" t="s">
        <v>5</v>
      </c>
      <c r="C6" s="102"/>
      <c r="D6" s="103" t="s">
        <v>51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82" t="s">
        <v>29</v>
      </c>
      <c r="R6" s="83"/>
      <c r="S6" s="36"/>
      <c r="T6" s="37" t="s">
        <v>28</v>
      </c>
    </row>
    <row r="7" spans="2:20" ht="24.75" customHeight="1">
      <c r="B7" s="8"/>
      <c r="C7" s="9" t="str">
        <f>D4</f>
        <v>SK Jupiter A</v>
      </c>
      <c r="D7" s="9" t="str">
        <f>D5</f>
        <v>TJ Sokol Doubravka C</v>
      </c>
      <c r="E7" s="84" t="s">
        <v>6</v>
      </c>
      <c r="F7" s="85"/>
      <c r="G7" s="85"/>
      <c r="H7" s="85"/>
      <c r="I7" s="85"/>
      <c r="J7" s="85"/>
      <c r="K7" s="85"/>
      <c r="L7" s="85"/>
      <c r="M7" s="86"/>
      <c r="N7" s="87" t="s">
        <v>15</v>
      </c>
      <c r="O7" s="97"/>
      <c r="P7" s="87" t="s">
        <v>16</v>
      </c>
      <c r="Q7" s="97"/>
      <c r="R7" s="87" t="s">
        <v>17</v>
      </c>
      <c r="S7" s="97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61"/>
      <c r="O8" s="62"/>
      <c r="P8" s="61"/>
      <c r="Q8" s="62"/>
      <c r="R8" s="61"/>
      <c r="S8" s="62"/>
      <c r="T8" s="63"/>
    </row>
    <row r="9" spans="2:20" ht="30" customHeight="1" thickTop="1">
      <c r="B9" s="106" t="s">
        <v>26</v>
      </c>
      <c r="C9" s="119" t="s">
        <v>92</v>
      </c>
      <c r="D9" s="107" t="s">
        <v>93</v>
      </c>
      <c r="E9" s="16">
        <v>21</v>
      </c>
      <c r="F9" s="17" t="s">
        <v>24</v>
      </c>
      <c r="G9" s="18">
        <v>9</v>
      </c>
      <c r="H9" s="16">
        <v>21</v>
      </c>
      <c r="I9" s="17" t="s">
        <v>24</v>
      </c>
      <c r="J9" s="18">
        <v>4</v>
      </c>
      <c r="K9" s="16"/>
      <c r="L9" s="17" t="s">
        <v>24</v>
      </c>
      <c r="M9" s="18"/>
      <c r="N9" s="19">
        <f aca="true" t="shared" si="0" ref="N9:N16">E9+H9+K9</f>
        <v>42</v>
      </c>
      <c r="O9" s="20">
        <f aca="true" t="shared" si="1" ref="O9:O16">G9+J9+M9</f>
        <v>13</v>
      </c>
      <c r="P9" s="21">
        <f aca="true" t="shared" si="2" ref="P9:P15">IF(E9&gt;G9,1,0)+IF(H9&gt;J9,1,0)+IF(K9&gt;M9,1,0)</f>
        <v>2</v>
      </c>
      <c r="Q9" s="16">
        <f aca="true" t="shared" si="3" ref="Q9:Q15">IF(E9&lt;G9,1,0)+IF(H9&lt;J9,1,0)+IF(K9&lt;M9,1,0)</f>
        <v>0</v>
      </c>
      <c r="R9" s="31">
        <f>IF(P9=2,1,0)</f>
        <v>1</v>
      </c>
      <c r="S9" s="18">
        <f>IF(Q9=2,1,0)</f>
        <v>0</v>
      </c>
      <c r="T9" s="52" t="s">
        <v>71</v>
      </c>
    </row>
    <row r="10" spans="2:20" ht="30" customHeight="1">
      <c r="B10" s="106" t="s">
        <v>18</v>
      </c>
      <c r="C10" s="107" t="s">
        <v>94</v>
      </c>
      <c r="D10" s="107" t="s">
        <v>56</v>
      </c>
      <c r="E10" s="16">
        <v>21</v>
      </c>
      <c r="F10" s="16" t="s">
        <v>24</v>
      </c>
      <c r="G10" s="18">
        <v>16</v>
      </c>
      <c r="H10" s="16">
        <v>22</v>
      </c>
      <c r="I10" s="16" t="s">
        <v>24</v>
      </c>
      <c r="J10" s="18">
        <v>20</v>
      </c>
      <c r="K10" s="16"/>
      <c r="L10" s="16" t="s">
        <v>24</v>
      </c>
      <c r="M10" s="18"/>
      <c r="N10" s="19">
        <f t="shared" si="0"/>
        <v>43</v>
      </c>
      <c r="O10" s="20">
        <f t="shared" si="1"/>
        <v>36</v>
      </c>
      <c r="P10" s="21">
        <f t="shared" si="2"/>
        <v>2</v>
      </c>
      <c r="Q10" s="16">
        <f t="shared" si="3"/>
        <v>0</v>
      </c>
      <c r="R10" s="32">
        <f aca="true" t="shared" si="4" ref="R10:S16">IF(P10=2,1,0)</f>
        <v>1</v>
      </c>
      <c r="S10" s="18">
        <f t="shared" si="4"/>
        <v>0</v>
      </c>
      <c r="T10" s="52" t="s">
        <v>54</v>
      </c>
    </row>
    <row r="11" spans="2:20" ht="30" customHeight="1">
      <c r="B11" s="106" t="s">
        <v>25</v>
      </c>
      <c r="C11" s="107" t="s">
        <v>74</v>
      </c>
      <c r="D11" s="107" t="s">
        <v>58</v>
      </c>
      <c r="E11" s="16">
        <v>19</v>
      </c>
      <c r="F11" s="16" t="s">
        <v>24</v>
      </c>
      <c r="G11" s="18">
        <v>21</v>
      </c>
      <c r="H11" s="16">
        <v>18</v>
      </c>
      <c r="I11" s="16" t="s">
        <v>24</v>
      </c>
      <c r="J11" s="18">
        <v>21</v>
      </c>
      <c r="K11" s="16"/>
      <c r="L11" s="16" t="s">
        <v>24</v>
      </c>
      <c r="M11" s="18"/>
      <c r="N11" s="19">
        <f t="shared" si="0"/>
        <v>37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52" t="s">
        <v>95</v>
      </c>
    </row>
    <row r="12" spans="2:20" ht="30" customHeight="1">
      <c r="B12" s="106" t="s">
        <v>21</v>
      </c>
      <c r="C12" s="107" t="s">
        <v>96</v>
      </c>
      <c r="D12" s="107" t="s">
        <v>38</v>
      </c>
      <c r="E12" s="16">
        <v>21</v>
      </c>
      <c r="F12" s="16" t="s">
        <v>24</v>
      </c>
      <c r="G12" s="18">
        <v>0</v>
      </c>
      <c r="H12" s="16">
        <v>21</v>
      </c>
      <c r="I12" s="16" t="s">
        <v>24</v>
      </c>
      <c r="J12" s="18">
        <v>0</v>
      </c>
      <c r="K12" s="16"/>
      <c r="L12" s="16" t="s">
        <v>24</v>
      </c>
      <c r="M12" s="18"/>
      <c r="N12" s="19">
        <f t="shared" si="0"/>
        <v>42</v>
      </c>
      <c r="O12" s="20">
        <f t="shared" si="1"/>
        <v>0</v>
      </c>
      <c r="P12" s="21">
        <f t="shared" si="2"/>
        <v>2</v>
      </c>
      <c r="Q12" s="16">
        <f t="shared" si="3"/>
        <v>0</v>
      </c>
      <c r="R12" s="32">
        <f t="shared" si="4"/>
        <v>1</v>
      </c>
      <c r="S12" s="18">
        <f t="shared" si="4"/>
        <v>0</v>
      </c>
      <c r="T12" s="52" t="s">
        <v>61</v>
      </c>
    </row>
    <row r="13" spans="2:20" ht="30" customHeight="1">
      <c r="B13" s="106" t="s">
        <v>19</v>
      </c>
      <c r="C13" s="107" t="s">
        <v>39</v>
      </c>
      <c r="D13" s="107" t="s">
        <v>63</v>
      </c>
      <c r="E13" s="16">
        <v>21</v>
      </c>
      <c r="F13" s="16" t="s">
        <v>24</v>
      </c>
      <c r="G13" s="18">
        <v>14</v>
      </c>
      <c r="H13" s="16">
        <v>22</v>
      </c>
      <c r="I13" s="16" t="s">
        <v>24</v>
      </c>
      <c r="J13" s="18">
        <v>20</v>
      </c>
      <c r="K13" s="16"/>
      <c r="L13" s="16" t="s">
        <v>24</v>
      </c>
      <c r="M13" s="18"/>
      <c r="N13" s="19">
        <f>E13+H13+K13</f>
        <v>43</v>
      </c>
      <c r="O13" s="20">
        <f t="shared" si="1"/>
        <v>34</v>
      </c>
      <c r="P13" s="21">
        <f>IF(E13&gt;G13,1,0)+IF(H13&gt;J13,1,0)+IF(K13&gt;M13,1,0)</f>
        <v>2</v>
      </c>
      <c r="Q13" s="16">
        <f>IF(E13&lt;G13,1,0)+IF(H13&lt;J13,1,0)+IF(K13&lt;M13,1,0)</f>
        <v>0</v>
      </c>
      <c r="R13" s="32">
        <f t="shared" si="4"/>
        <v>1</v>
      </c>
      <c r="S13" s="18">
        <f t="shared" si="4"/>
        <v>0</v>
      </c>
      <c r="T13" s="52" t="s">
        <v>97</v>
      </c>
    </row>
    <row r="14" spans="2:20" ht="30" customHeight="1">
      <c r="B14" s="106" t="s">
        <v>20</v>
      </c>
      <c r="C14" s="107" t="s">
        <v>81</v>
      </c>
      <c r="D14" s="107" t="s">
        <v>38</v>
      </c>
      <c r="E14" s="16">
        <v>21</v>
      </c>
      <c r="F14" s="16" t="s">
        <v>24</v>
      </c>
      <c r="G14" s="18">
        <v>0</v>
      </c>
      <c r="H14" s="16">
        <v>21</v>
      </c>
      <c r="I14" s="16" t="s">
        <v>24</v>
      </c>
      <c r="J14" s="18">
        <v>0</v>
      </c>
      <c r="K14" s="16"/>
      <c r="L14" s="16" t="s">
        <v>24</v>
      </c>
      <c r="M14" s="18"/>
      <c r="N14" s="19">
        <f>E14+H14+K14</f>
        <v>42</v>
      </c>
      <c r="O14" s="20">
        <f t="shared" si="1"/>
        <v>0</v>
      </c>
      <c r="P14" s="21">
        <f>IF(E14&gt;G14,1,0)+IF(H14&gt;J14,1,0)+IF(K14&gt;M14,1,0)</f>
        <v>2</v>
      </c>
      <c r="Q14" s="16">
        <f>IF(E14&lt;G14,1,0)+IF(H14&lt;J14,1,0)+IF(K14&lt;M14,1,0)</f>
        <v>0</v>
      </c>
      <c r="R14" s="32">
        <f t="shared" si="4"/>
        <v>1</v>
      </c>
      <c r="S14" s="18">
        <f t="shared" si="4"/>
        <v>0</v>
      </c>
      <c r="T14" s="52" t="s">
        <v>61</v>
      </c>
    </row>
    <row r="15" spans="2:20" ht="30" customHeight="1">
      <c r="B15" s="106" t="s">
        <v>22</v>
      </c>
      <c r="C15" s="107" t="s">
        <v>84</v>
      </c>
      <c r="D15" s="107" t="s">
        <v>66</v>
      </c>
      <c r="E15" s="16">
        <v>18</v>
      </c>
      <c r="F15" s="16" t="s">
        <v>24</v>
      </c>
      <c r="G15" s="18">
        <v>21</v>
      </c>
      <c r="H15" s="16">
        <v>21</v>
      </c>
      <c r="I15" s="16" t="s">
        <v>24</v>
      </c>
      <c r="J15" s="18">
        <v>15</v>
      </c>
      <c r="K15" s="16">
        <v>17</v>
      </c>
      <c r="L15" s="16" t="s">
        <v>24</v>
      </c>
      <c r="M15" s="18">
        <v>21</v>
      </c>
      <c r="N15" s="19">
        <f t="shared" si="0"/>
        <v>56</v>
      </c>
      <c r="O15" s="20">
        <f t="shared" si="1"/>
        <v>57</v>
      </c>
      <c r="P15" s="21">
        <f t="shared" si="2"/>
        <v>1</v>
      </c>
      <c r="Q15" s="16">
        <f t="shared" si="3"/>
        <v>2</v>
      </c>
      <c r="R15" s="32">
        <f t="shared" si="4"/>
        <v>0</v>
      </c>
      <c r="S15" s="18">
        <f t="shared" si="4"/>
        <v>1</v>
      </c>
      <c r="T15" s="52" t="s">
        <v>88</v>
      </c>
    </row>
    <row r="16" spans="2:20" ht="30" customHeight="1" thickBot="1">
      <c r="B16" s="108" t="s">
        <v>23</v>
      </c>
      <c r="C16" s="109" t="s">
        <v>98</v>
      </c>
      <c r="D16" s="109" t="s">
        <v>38</v>
      </c>
      <c r="E16" s="38">
        <v>21</v>
      </c>
      <c r="F16" s="38" t="s">
        <v>24</v>
      </c>
      <c r="G16" s="39">
        <v>0</v>
      </c>
      <c r="H16" s="38">
        <v>21</v>
      </c>
      <c r="I16" s="38" t="s">
        <v>24</v>
      </c>
      <c r="J16" s="39">
        <v>0</v>
      </c>
      <c r="K16" s="38"/>
      <c r="L16" s="38" t="s">
        <v>24</v>
      </c>
      <c r="M16" s="39"/>
      <c r="N16" s="40">
        <f t="shared" si="0"/>
        <v>42</v>
      </c>
      <c r="O16" s="41">
        <f t="shared" si="1"/>
        <v>0</v>
      </c>
      <c r="P16" s="42">
        <f>IF(E16&gt;G16,1,0)+IF(H16&gt;J16,1,0)+IF(K16&gt;M16,1,0)</f>
        <v>2</v>
      </c>
      <c r="Q16" s="38">
        <f>IF(E16&lt;G16,1,0)+IF(H16&lt;J16,1,0)+IF(K16&lt;M16,1,0)</f>
        <v>0</v>
      </c>
      <c r="R16" s="43">
        <f t="shared" si="4"/>
        <v>1</v>
      </c>
      <c r="S16" s="39">
        <f t="shared" si="4"/>
        <v>0</v>
      </c>
      <c r="T16" s="53" t="s">
        <v>61</v>
      </c>
    </row>
    <row r="17" spans="2:20" ht="30" customHeight="1" thickBot="1">
      <c r="B17" s="110"/>
      <c r="C17" s="54"/>
      <c r="D17" s="54"/>
      <c r="E17" s="111"/>
      <c r="F17" s="44" t="s">
        <v>24</v>
      </c>
      <c r="G17" s="45"/>
      <c r="H17" s="111"/>
      <c r="I17" s="44" t="s">
        <v>24</v>
      </c>
      <c r="J17" s="45"/>
      <c r="K17" s="111"/>
      <c r="L17" s="44" t="s">
        <v>24</v>
      </c>
      <c r="M17" s="45"/>
      <c r="N17" s="46"/>
      <c r="O17" s="47"/>
      <c r="P17" s="48"/>
      <c r="Q17" s="49"/>
      <c r="R17" s="50"/>
      <c r="S17" s="51"/>
      <c r="T17" s="55"/>
    </row>
    <row r="18" spans="2:20" ht="34.5" customHeight="1" thickBot="1">
      <c r="B18" s="22" t="s">
        <v>8</v>
      </c>
      <c r="C18" s="80" t="str">
        <f>IF(R18&gt;S18,D4,IF(S18&gt;R18,D5,"remíza"))</f>
        <v>SK Jupiter A</v>
      </c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23">
        <f aca="true" t="shared" si="5" ref="N18:S18">SUM(N9:N17)</f>
        <v>347</v>
      </c>
      <c r="O18" s="24">
        <f t="shared" si="5"/>
        <v>182</v>
      </c>
      <c r="P18" s="23">
        <f t="shared" si="5"/>
        <v>13</v>
      </c>
      <c r="Q18" s="25">
        <f t="shared" si="5"/>
        <v>4</v>
      </c>
      <c r="R18" s="23">
        <f t="shared" si="5"/>
        <v>6</v>
      </c>
      <c r="S18" s="24">
        <f t="shared" si="5"/>
        <v>2</v>
      </c>
      <c r="T18" s="64"/>
    </row>
    <row r="19" spans="2:20" ht="15">
      <c r="B19" s="30"/>
      <c r="C19" s="34"/>
      <c r="D19" s="3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12" t="s">
        <v>9</v>
      </c>
    </row>
    <row r="20" spans="2:20" ht="12.75">
      <c r="B20" s="65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9.5" customHeight="1">
      <c r="B22" s="27" t="s">
        <v>11</v>
      </c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0" ht="19.5" customHeight="1">
      <c r="B23" s="28"/>
      <c r="C23" s="34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0" ht="12.75">
      <c r="B25" s="29" t="s">
        <v>12</v>
      </c>
      <c r="C25" s="34"/>
      <c r="D25" s="34"/>
      <c r="E25" s="29" t="s">
        <v>13</v>
      </c>
      <c r="F25" s="29"/>
      <c r="G25" s="29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9" t="s">
        <v>0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2:20" ht="19.5" customHeight="1" thickBot="1">
      <c r="B3" s="4" t="s">
        <v>1</v>
      </c>
      <c r="C3" s="57"/>
      <c r="D3" s="90" t="s">
        <v>91</v>
      </c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</row>
    <row r="4" spans="2:20" ht="19.5" customHeight="1" thickTop="1">
      <c r="B4" s="5" t="s">
        <v>3</v>
      </c>
      <c r="C4" s="6"/>
      <c r="D4" s="113" t="s">
        <v>33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5"/>
      <c r="Q4" s="93" t="s">
        <v>14</v>
      </c>
      <c r="R4" s="94"/>
      <c r="S4" s="58"/>
      <c r="T4" s="101">
        <v>44646</v>
      </c>
    </row>
    <row r="5" spans="2:20" ht="19.5" customHeight="1">
      <c r="B5" s="5" t="s">
        <v>4</v>
      </c>
      <c r="C5" s="59"/>
      <c r="D5" s="98" t="s">
        <v>31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95" t="s">
        <v>2</v>
      </c>
      <c r="R5" s="96"/>
      <c r="S5" s="60"/>
      <c r="T5" s="35" t="s">
        <v>32</v>
      </c>
    </row>
    <row r="6" spans="2:20" ht="19.5" customHeight="1" thickBot="1">
      <c r="B6" s="7" t="s">
        <v>5</v>
      </c>
      <c r="C6" s="102"/>
      <c r="D6" s="103" t="s">
        <v>51</v>
      </c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82" t="s">
        <v>29</v>
      </c>
      <c r="R6" s="83"/>
      <c r="S6" s="36"/>
      <c r="T6" s="37" t="s">
        <v>28</v>
      </c>
    </row>
    <row r="7" spans="2:20" ht="24.75" customHeight="1">
      <c r="B7" s="8"/>
      <c r="C7" s="9" t="str">
        <f>D4</f>
        <v>TJ Spartak Chrást</v>
      </c>
      <c r="D7" s="9" t="str">
        <f>D5</f>
        <v>TJ Sokol Doubravka B</v>
      </c>
      <c r="E7" s="84" t="s">
        <v>6</v>
      </c>
      <c r="F7" s="85"/>
      <c r="G7" s="85"/>
      <c r="H7" s="85"/>
      <c r="I7" s="85"/>
      <c r="J7" s="85"/>
      <c r="K7" s="85"/>
      <c r="L7" s="85"/>
      <c r="M7" s="86"/>
      <c r="N7" s="87" t="s">
        <v>15</v>
      </c>
      <c r="O7" s="97"/>
      <c r="P7" s="87" t="s">
        <v>16</v>
      </c>
      <c r="Q7" s="97"/>
      <c r="R7" s="87" t="s">
        <v>17</v>
      </c>
      <c r="S7" s="97"/>
      <c r="T7" s="33" t="s">
        <v>7</v>
      </c>
    </row>
    <row r="8" spans="2:20" ht="9.75" customHeight="1" thickBot="1">
      <c r="B8" s="10"/>
      <c r="C8" s="11"/>
      <c r="D8" s="12"/>
      <c r="E8" s="13">
        <v>1</v>
      </c>
      <c r="F8" s="13"/>
      <c r="G8" s="13"/>
      <c r="H8" s="13">
        <v>2</v>
      </c>
      <c r="I8" s="13"/>
      <c r="J8" s="13"/>
      <c r="K8" s="13">
        <v>3</v>
      </c>
      <c r="L8" s="14"/>
      <c r="M8" s="15"/>
      <c r="N8" s="61"/>
      <c r="O8" s="62"/>
      <c r="P8" s="61"/>
      <c r="Q8" s="62"/>
      <c r="R8" s="61"/>
      <c r="S8" s="62"/>
      <c r="T8" s="63"/>
    </row>
    <row r="9" spans="2:20" ht="30" customHeight="1" thickTop="1">
      <c r="B9" s="106" t="s">
        <v>26</v>
      </c>
      <c r="C9" s="107" t="s">
        <v>70</v>
      </c>
      <c r="D9" s="107" t="s">
        <v>52</v>
      </c>
      <c r="E9" s="16">
        <v>21</v>
      </c>
      <c r="F9" s="17" t="s">
        <v>24</v>
      </c>
      <c r="G9" s="18">
        <v>18</v>
      </c>
      <c r="H9" s="16">
        <v>19</v>
      </c>
      <c r="I9" s="17" t="s">
        <v>24</v>
      </c>
      <c r="J9" s="18">
        <v>21</v>
      </c>
      <c r="K9" s="16">
        <v>21</v>
      </c>
      <c r="L9" s="17" t="s">
        <v>24</v>
      </c>
      <c r="M9" s="18">
        <v>13</v>
      </c>
      <c r="N9" s="19">
        <f aca="true" t="shared" si="0" ref="N9:N15">E9+H9+K9</f>
        <v>61</v>
      </c>
      <c r="O9" s="20">
        <f aca="true" t="shared" si="1" ref="O9:O15">G9+J9+M9</f>
        <v>52</v>
      </c>
      <c r="P9" s="21">
        <f aca="true" t="shared" si="2" ref="P9:P15">IF(E9&gt;G9,1,0)+IF(H9&gt;J9,1,0)+IF(K9&gt;M9,1,0)</f>
        <v>2</v>
      </c>
      <c r="Q9" s="16">
        <f aca="true" t="shared" si="3" ref="Q9:Q15">IF(E9&lt;G9,1,0)+IF(H9&lt;J9,1,0)+IF(K9&lt;M9,1,0)</f>
        <v>1</v>
      </c>
      <c r="R9" s="31">
        <f>IF(P9=2,1,0)</f>
        <v>1</v>
      </c>
      <c r="S9" s="18">
        <f>IF(Q9=2,1,0)</f>
        <v>0</v>
      </c>
      <c r="T9" s="52" t="s">
        <v>83</v>
      </c>
    </row>
    <row r="10" spans="2:20" ht="30" customHeight="1">
      <c r="B10" s="106" t="s">
        <v>18</v>
      </c>
      <c r="C10" s="107" t="s">
        <v>36</v>
      </c>
      <c r="D10" s="107" t="s">
        <v>55</v>
      </c>
      <c r="E10" s="16">
        <v>21</v>
      </c>
      <c r="F10" s="16" t="s">
        <v>24</v>
      </c>
      <c r="G10" s="18">
        <v>19</v>
      </c>
      <c r="H10" s="16">
        <v>19</v>
      </c>
      <c r="I10" s="16" t="s">
        <v>24</v>
      </c>
      <c r="J10" s="18">
        <v>21</v>
      </c>
      <c r="K10" s="16">
        <v>17</v>
      </c>
      <c r="L10" s="16" t="s">
        <v>24</v>
      </c>
      <c r="M10" s="18">
        <v>21</v>
      </c>
      <c r="N10" s="19">
        <f t="shared" si="0"/>
        <v>57</v>
      </c>
      <c r="O10" s="20">
        <f t="shared" si="1"/>
        <v>61</v>
      </c>
      <c r="P10" s="21">
        <f t="shared" si="2"/>
        <v>1</v>
      </c>
      <c r="Q10" s="16">
        <f t="shared" si="3"/>
        <v>2</v>
      </c>
      <c r="R10" s="32">
        <f aca="true" t="shared" si="4" ref="R10:S15">IF(P10=2,1,0)</f>
        <v>0</v>
      </c>
      <c r="S10" s="18">
        <f t="shared" si="4"/>
        <v>1</v>
      </c>
      <c r="T10" s="52" t="s">
        <v>99</v>
      </c>
    </row>
    <row r="11" spans="2:20" ht="30" customHeight="1">
      <c r="B11" s="106" t="s">
        <v>25</v>
      </c>
      <c r="C11" s="107" t="s">
        <v>75</v>
      </c>
      <c r="D11" s="107" t="s">
        <v>57</v>
      </c>
      <c r="E11" s="16">
        <v>7</v>
      </c>
      <c r="F11" s="16" t="s">
        <v>24</v>
      </c>
      <c r="G11" s="18">
        <v>21</v>
      </c>
      <c r="H11" s="16">
        <v>8</v>
      </c>
      <c r="I11" s="16" t="s">
        <v>24</v>
      </c>
      <c r="J11" s="18">
        <v>21</v>
      </c>
      <c r="K11" s="16"/>
      <c r="L11" s="16" t="s">
        <v>24</v>
      </c>
      <c r="M11" s="18"/>
      <c r="N11" s="19">
        <f t="shared" si="0"/>
        <v>15</v>
      </c>
      <c r="O11" s="20">
        <f t="shared" si="1"/>
        <v>42</v>
      </c>
      <c r="P11" s="21">
        <f t="shared" si="2"/>
        <v>0</v>
      </c>
      <c r="Q11" s="16">
        <f t="shared" si="3"/>
        <v>2</v>
      </c>
      <c r="R11" s="32">
        <f t="shared" si="4"/>
        <v>0</v>
      </c>
      <c r="S11" s="18">
        <f t="shared" si="4"/>
        <v>1</v>
      </c>
      <c r="T11" s="52" t="s">
        <v>76</v>
      </c>
    </row>
    <row r="12" spans="2:20" ht="30" customHeight="1">
      <c r="B12" s="106" t="s">
        <v>21</v>
      </c>
      <c r="C12" s="107" t="s">
        <v>78</v>
      </c>
      <c r="D12" s="107" t="s">
        <v>60</v>
      </c>
      <c r="E12" s="16">
        <v>18</v>
      </c>
      <c r="F12" s="16" t="s">
        <v>24</v>
      </c>
      <c r="G12" s="18">
        <v>21</v>
      </c>
      <c r="H12" s="16">
        <v>22</v>
      </c>
      <c r="I12" s="16" t="s">
        <v>24</v>
      </c>
      <c r="J12" s="18">
        <v>20</v>
      </c>
      <c r="K12" s="16">
        <v>20</v>
      </c>
      <c r="L12" s="16" t="s">
        <v>24</v>
      </c>
      <c r="M12" s="18">
        <v>22</v>
      </c>
      <c r="N12" s="19">
        <f t="shared" si="0"/>
        <v>60</v>
      </c>
      <c r="O12" s="20">
        <f t="shared" si="1"/>
        <v>63</v>
      </c>
      <c r="P12" s="21">
        <f t="shared" si="2"/>
        <v>1</v>
      </c>
      <c r="Q12" s="16">
        <f t="shared" si="3"/>
        <v>2</v>
      </c>
      <c r="R12" s="32">
        <f t="shared" si="4"/>
        <v>0</v>
      </c>
      <c r="S12" s="18">
        <f t="shared" si="4"/>
        <v>1</v>
      </c>
      <c r="T12" s="52" t="s">
        <v>100</v>
      </c>
    </row>
    <row r="13" spans="2:20" ht="30" customHeight="1">
      <c r="B13" s="106" t="s">
        <v>19</v>
      </c>
      <c r="C13" s="107" t="s">
        <v>37</v>
      </c>
      <c r="D13" s="107" t="s">
        <v>62</v>
      </c>
      <c r="E13" s="16">
        <v>21</v>
      </c>
      <c r="F13" s="16" t="s">
        <v>24</v>
      </c>
      <c r="G13" s="18">
        <v>6</v>
      </c>
      <c r="H13" s="16">
        <v>21</v>
      </c>
      <c r="I13" s="16" t="s">
        <v>24</v>
      </c>
      <c r="J13" s="18">
        <v>10</v>
      </c>
      <c r="K13" s="16"/>
      <c r="L13" s="16" t="s">
        <v>24</v>
      </c>
      <c r="M13" s="18"/>
      <c r="N13" s="19">
        <f t="shared" si="0"/>
        <v>42</v>
      </c>
      <c r="O13" s="20">
        <f t="shared" si="1"/>
        <v>16</v>
      </c>
      <c r="P13" s="21">
        <f t="shared" si="2"/>
        <v>2</v>
      </c>
      <c r="Q13" s="16">
        <f t="shared" si="3"/>
        <v>0</v>
      </c>
      <c r="R13" s="32">
        <f t="shared" si="4"/>
        <v>1</v>
      </c>
      <c r="S13" s="18">
        <f t="shared" si="4"/>
        <v>0</v>
      </c>
      <c r="T13" s="52" t="s">
        <v>101</v>
      </c>
    </row>
    <row r="14" spans="2:20" ht="30" customHeight="1">
      <c r="B14" s="106" t="s">
        <v>20</v>
      </c>
      <c r="C14" s="107" t="s">
        <v>82</v>
      </c>
      <c r="D14" s="107" t="s">
        <v>34</v>
      </c>
      <c r="E14" s="16">
        <v>21</v>
      </c>
      <c r="F14" s="16" t="s">
        <v>24</v>
      </c>
      <c r="G14" s="18">
        <v>14</v>
      </c>
      <c r="H14" s="16">
        <v>21</v>
      </c>
      <c r="I14" s="16" t="s">
        <v>24</v>
      </c>
      <c r="J14" s="18">
        <v>18</v>
      </c>
      <c r="K14" s="16"/>
      <c r="L14" s="16" t="s">
        <v>24</v>
      </c>
      <c r="M14" s="18"/>
      <c r="N14" s="19">
        <f t="shared" si="0"/>
        <v>42</v>
      </c>
      <c r="O14" s="20">
        <f t="shared" si="1"/>
        <v>32</v>
      </c>
      <c r="P14" s="21">
        <f t="shared" si="2"/>
        <v>2</v>
      </c>
      <c r="Q14" s="16">
        <f t="shared" si="3"/>
        <v>0</v>
      </c>
      <c r="R14" s="32">
        <f t="shared" si="4"/>
        <v>1</v>
      </c>
      <c r="S14" s="18">
        <f t="shared" si="4"/>
        <v>0</v>
      </c>
      <c r="T14" s="52" t="s">
        <v>99</v>
      </c>
    </row>
    <row r="15" spans="2:20" ht="30" customHeight="1">
      <c r="B15" s="106" t="s">
        <v>22</v>
      </c>
      <c r="C15" s="107" t="s">
        <v>85</v>
      </c>
      <c r="D15" s="107" t="s">
        <v>65</v>
      </c>
      <c r="E15" s="16">
        <v>13</v>
      </c>
      <c r="F15" s="16" t="s">
        <v>24</v>
      </c>
      <c r="G15" s="18">
        <v>21</v>
      </c>
      <c r="H15" s="16">
        <v>10</v>
      </c>
      <c r="I15" s="16" t="s">
        <v>24</v>
      </c>
      <c r="J15" s="18">
        <v>21</v>
      </c>
      <c r="K15" s="16"/>
      <c r="L15" s="16" t="s">
        <v>24</v>
      </c>
      <c r="M15" s="18"/>
      <c r="N15" s="19">
        <f t="shared" si="0"/>
        <v>23</v>
      </c>
      <c r="O15" s="20">
        <f t="shared" si="1"/>
        <v>42</v>
      </c>
      <c r="P15" s="21">
        <f t="shared" si="2"/>
        <v>0</v>
      </c>
      <c r="Q15" s="16">
        <f t="shared" si="3"/>
        <v>2</v>
      </c>
      <c r="R15" s="32">
        <f t="shared" si="4"/>
        <v>0</v>
      </c>
      <c r="S15" s="18">
        <f t="shared" si="4"/>
        <v>1</v>
      </c>
      <c r="T15" s="52" t="s">
        <v>73</v>
      </c>
    </row>
    <row r="16" spans="2:20" ht="30" customHeight="1" thickBot="1">
      <c r="B16" s="108" t="s">
        <v>23</v>
      </c>
      <c r="C16" s="109" t="s">
        <v>87</v>
      </c>
      <c r="D16" s="109" t="s">
        <v>67</v>
      </c>
      <c r="E16" s="38">
        <v>21</v>
      </c>
      <c r="F16" s="38" t="s">
        <v>24</v>
      </c>
      <c r="G16" s="39">
        <v>8</v>
      </c>
      <c r="H16" s="38">
        <v>21</v>
      </c>
      <c r="I16" s="38" t="s">
        <v>24</v>
      </c>
      <c r="J16" s="39">
        <v>18</v>
      </c>
      <c r="K16" s="38"/>
      <c r="L16" s="38" t="s">
        <v>24</v>
      </c>
      <c r="M16" s="39"/>
      <c r="N16" s="67">
        <f>E16+H16+K16</f>
        <v>42</v>
      </c>
      <c r="O16" s="41">
        <f>G16+J16+M16</f>
        <v>26</v>
      </c>
      <c r="P16" s="42">
        <f>IF(E16&gt;G16,1,0)+IF(H16&gt;J16,1,0)+IF(K16&gt;M16,1,0)</f>
        <v>2</v>
      </c>
      <c r="Q16" s="38">
        <f>IF(E16&lt;G16,1,0)+IF(H16&lt;J16,1,0)+IF(K16&lt;M16,1,0)</f>
        <v>0</v>
      </c>
      <c r="R16" s="43">
        <f>IF(P16=2,1,0)</f>
        <v>1</v>
      </c>
      <c r="S16" s="39">
        <f>IF(Q16=2,1,0)</f>
        <v>0</v>
      </c>
      <c r="T16" s="53" t="s">
        <v>64</v>
      </c>
    </row>
    <row r="17" spans="2:20" ht="30" customHeight="1" thickBot="1">
      <c r="B17" s="110" t="s">
        <v>102</v>
      </c>
      <c r="C17" s="54" t="s">
        <v>40</v>
      </c>
      <c r="D17" s="54" t="s">
        <v>35</v>
      </c>
      <c r="E17" s="111">
        <v>21</v>
      </c>
      <c r="F17" s="44" t="s">
        <v>24</v>
      </c>
      <c r="G17" s="45">
        <v>13</v>
      </c>
      <c r="H17" s="111">
        <v>14</v>
      </c>
      <c r="I17" s="44" t="s">
        <v>24</v>
      </c>
      <c r="J17" s="45">
        <v>21</v>
      </c>
      <c r="K17" s="111">
        <v>21</v>
      </c>
      <c r="L17" s="44" t="s">
        <v>24</v>
      </c>
      <c r="M17" s="45">
        <v>18</v>
      </c>
      <c r="N17" s="46">
        <f>E17+H17+K17</f>
        <v>56</v>
      </c>
      <c r="O17" s="47">
        <f>G17+J17+M17</f>
        <v>52</v>
      </c>
      <c r="P17" s="48">
        <f>IF(E17&gt;G17,1,0)+IF(H17&gt;J17,1,0)+IF(K17&gt;M17,1,0)</f>
        <v>2</v>
      </c>
      <c r="Q17" s="49">
        <f>IF(E17&lt;G17,1,0)+IF(H17&lt;J17,1,0)+IF(K17&lt;M17,1,0)</f>
        <v>1</v>
      </c>
      <c r="R17" s="50">
        <f>IF(P17=2,1,0)</f>
        <v>1</v>
      </c>
      <c r="S17" s="51">
        <f>IF(Q17=2,1,0)</f>
        <v>0</v>
      </c>
      <c r="T17" s="55" t="s">
        <v>103</v>
      </c>
    </row>
    <row r="18" spans="2:20" ht="34.5" customHeight="1" thickBot="1">
      <c r="B18" s="22" t="s">
        <v>8</v>
      </c>
      <c r="C18" s="80" t="str">
        <f>IF(R18&gt;S18,D4,IF(S18&gt;R18,D5,"remíza"))</f>
        <v>TJ Spartak Chrást</v>
      </c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23">
        <f aca="true" t="shared" si="5" ref="N18:S18">SUM(N9:N17)</f>
        <v>398</v>
      </c>
      <c r="O18" s="24">
        <f t="shared" si="5"/>
        <v>386</v>
      </c>
      <c r="P18" s="23">
        <f t="shared" si="5"/>
        <v>12</v>
      </c>
      <c r="Q18" s="25">
        <f t="shared" si="5"/>
        <v>10</v>
      </c>
      <c r="R18" s="23">
        <f t="shared" si="5"/>
        <v>5</v>
      </c>
      <c r="S18" s="24">
        <f t="shared" si="5"/>
        <v>4</v>
      </c>
      <c r="T18" s="64"/>
    </row>
    <row r="19" spans="2:20" ht="15">
      <c r="B19" s="30"/>
      <c r="C19" s="34"/>
      <c r="D19" s="34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112" t="s">
        <v>9</v>
      </c>
    </row>
    <row r="20" spans="2:20" ht="12.75">
      <c r="B20" s="65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</row>
    <row r="21" spans="2:20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</row>
    <row r="22" spans="2:20" ht="19.5" customHeight="1">
      <c r="B22" s="27" t="s">
        <v>11</v>
      </c>
      <c r="C22" s="34" t="s">
        <v>27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2:20" ht="19.5" customHeight="1">
      <c r="B23" s="28"/>
      <c r="C23" s="34" t="s">
        <v>27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12.75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2:20" ht="12.75">
      <c r="B25" s="29" t="s">
        <v>12</v>
      </c>
      <c r="C25" s="34"/>
      <c r="D25" s="34"/>
      <c r="E25" s="29" t="s">
        <v>13</v>
      </c>
      <c r="F25" s="29"/>
      <c r="G25" s="29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</row>
    <row r="26" ht="12.75">
      <c r="B26" s="3"/>
    </row>
    <row r="27" ht="12.75">
      <c r="B27" s="3"/>
    </row>
    <row r="28" ht="12.75">
      <c r="B28" s="3"/>
    </row>
    <row r="29" ht="12.75">
      <c r="B29" s="2"/>
    </row>
    <row r="30" ht="12.75">
      <c r="B30" s="3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ZBS</cp:lastModifiedBy>
  <cp:lastPrinted>2019-03-16T16:24:11Z</cp:lastPrinted>
  <dcterms:created xsi:type="dcterms:W3CDTF">1996-11-18T12:18:44Z</dcterms:created>
  <dcterms:modified xsi:type="dcterms:W3CDTF">2022-03-28T13:16:27Z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ebac993-578d-4fb6-a024-e1968d57a18c_Enabled">
    <vt:lpwstr>True</vt:lpwstr>
  </property>
  <property fmtid="{D5CDD505-2E9C-101B-9397-08002B2CF9AE}" pid="3" name="MSIP_Label_1ebac993-578d-4fb6-a024-e1968d57a18c_SiteId">
    <vt:lpwstr>ae4df1f7-611e-444f-897e-f964e1205171</vt:lpwstr>
  </property>
  <property fmtid="{D5CDD505-2E9C-101B-9397-08002B2CF9AE}" pid="4" name="MSIP_Label_1ebac993-578d-4fb6-a024-e1968d57a18c_Owner">
    <vt:lpwstr>ms500002@ncr.com</vt:lpwstr>
  </property>
  <property fmtid="{D5CDD505-2E9C-101B-9397-08002B2CF9AE}" pid="5" name="MSIP_Label_1ebac993-578d-4fb6-a024-e1968d57a18c_SetDate">
    <vt:lpwstr>2019-03-16T08:31:31.4313058Z</vt:lpwstr>
  </property>
  <property fmtid="{D5CDD505-2E9C-101B-9397-08002B2CF9AE}" pid="6" name="MSIP_Label_1ebac993-578d-4fb6-a024-e1968d57a18c_Name">
    <vt:lpwstr>Personal</vt:lpwstr>
  </property>
  <property fmtid="{D5CDD505-2E9C-101B-9397-08002B2CF9AE}" pid="7" name="MSIP_Label_1ebac993-578d-4fb6-a024-e1968d57a18c_Application">
    <vt:lpwstr>Microsoft Azure Information Protection</vt:lpwstr>
  </property>
  <property fmtid="{D5CDD505-2E9C-101B-9397-08002B2CF9AE}" pid="8" name="MSIP_Label_1ebac993-578d-4fb6-a024-e1968d57a18c_Extended_MSFT_Method">
    <vt:lpwstr>Manual</vt:lpwstr>
  </property>
  <property fmtid="{D5CDD505-2E9C-101B-9397-08002B2CF9AE}" pid="9" name="Sensitivity">
    <vt:lpwstr>Personal</vt:lpwstr>
  </property>
</Properties>
</file>