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41" activeTab="0"/>
  </bookViews>
  <sheets>
    <sheet name="TABULKA-3.liga_Z" sheetId="1" r:id="rId1"/>
    <sheet name="rozpis_3.liga_J-Z" sheetId="2" r:id="rId2"/>
    <sheet name="2.k.Kla_Chr" sheetId="3" r:id="rId3"/>
    <sheet name="2.k.JuA_JuB" sheetId="4" r:id="rId4"/>
    <sheet name="2.k.DouB_DouC" sheetId="5" r:id="rId5"/>
    <sheet name="2.k.Kla_JuB" sheetId="6" r:id="rId6"/>
    <sheet name="2.k.DouC_JuA" sheetId="7" r:id="rId7"/>
    <sheet name="2.k.Chr_DouB" sheetId="8" r:id="rId8"/>
    <sheet name="2.k.Kla_DouC" sheetId="9" r:id="rId9"/>
    <sheet name="2.k.Chr_JuB" sheetId="10" r:id="rId10"/>
    <sheet name="2.k.JuA_DouB" sheetId="11" r:id="rId11"/>
    <sheet name="1.k.DouC_Chr" sheetId="12" r:id="rId12"/>
    <sheet name="1.k.DouB_JuB" sheetId="13" r:id="rId13"/>
    <sheet name="1.k.JuA_Kla" sheetId="14" r:id="rId14"/>
    <sheet name="1.k.DouB_Kla" sheetId="15" r:id="rId15"/>
    <sheet name="1.k.JuB_DouC" sheetId="16" r:id="rId16"/>
    <sheet name="1.k.JuA_Chr" sheetId="17" r:id="rId17"/>
    <sheet name="1.k.Chr_Kla" sheetId="18" r:id="rId18"/>
    <sheet name="1.k.DouC_DouB" sheetId="19" r:id="rId19"/>
    <sheet name="1.k.JuB_JuA" sheetId="20" r:id="rId20"/>
  </sheets>
  <definedNames>
    <definedName name="_xlnm.Print_Area" localSheetId="12">'1.k.DouB_JuB'!$B$2:$T$26</definedName>
    <definedName name="_xlnm.Print_Area" localSheetId="14">'1.k.DouB_Kla'!$B$2:$T$26</definedName>
    <definedName name="_xlnm.Print_Area" localSheetId="18">'1.k.DouC_DouB'!$B$2:$T$26</definedName>
    <definedName name="_xlnm.Print_Area" localSheetId="11">'1.k.DouC_Chr'!$B$2:$T$26</definedName>
    <definedName name="_xlnm.Print_Area" localSheetId="17">'1.k.Chr_Kla'!$B$2:$T$26</definedName>
    <definedName name="_xlnm.Print_Area" localSheetId="16">'1.k.JuA_Chr'!$B$2:$T$26</definedName>
    <definedName name="_xlnm.Print_Area" localSheetId="13">'1.k.JuA_Kla'!$B$2:$T$26</definedName>
    <definedName name="_xlnm.Print_Area" localSheetId="15">'1.k.JuB_DouC'!$B$2:$T$26</definedName>
    <definedName name="_xlnm.Print_Area" localSheetId="19">'1.k.JuB_JuA'!$B$2:$T$26</definedName>
    <definedName name="_xlnm.Print_Area" localSheetId="4">'2.k.DouB_DouC'!$B$2:$T$26</definedName>
    <definedName name="_xlnm.Print_Area" localSheetId="6">'2.k.DouC_JuA'!$B$2:$T$26</definedName>
    <definedName name="_xlnm.Print_Area" localSheetId="7">'2.k.Chr_DouB'!$B$2:$T$26</definedName>
    <definedName name="_xlnm.Print_Area" localSheetId="9">'2.k.Chr_JuB'!$B$2:$T$26</definedName>
    <definedName name="_xlnm.Print_Area" localSheetId="10">'2.k.JuA_DouB'!$B$2:$T$26</definedName>
    <definedName name="_xlnm.Print_Area" localSheetId="3">'2.k.JuA_JuB'!$B$2:$T$26</definedName>
    <definedName name="_xlnm.Print_Area" localSheetId="8">'2.k.Kla_DouC'!$B$2:$T$26</definedName>
    <definedName name="_xlnm.Print_Area" localSheetId="2">'2.k.Kla_Chr'!$B$2:$T$26</definedName>
    <definedName name="_xlnm.Print_Area" localSheetId="5">'2.k.Kla_JuB'!$B$2:$T$26</definedName>
  </definedNames>
  <calcPr fullCalcOnLoad="1"/>
</workbook>
</file>

<file path=xl/sharedStrings.xml><?xml version="1.0" encoding="utf-8"?>
<sst xmlns="http://schemas.openxmlformats.org/spreadsheetml/2006/main" count="1655" uniqueCount="266">
  <si>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</si>
  <si>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</si>
  <si>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</si>
  <si>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</si>
  <si>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</si>
  <si>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</si>
  <si>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</si>
  <si>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</si>
  <si>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</si>
  <si>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</si>
  <si>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</si>
  <si>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</si>
  <si>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</si>
  <si>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</si>
  <si>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</si>
  <si>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</si>
  <si>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</si>
  <si>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</si>
  <si>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</si>
  <si>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</si>
  <si>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</si>
  <si>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</si>
  <si>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</si>
  <si>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</si>
  <si>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</si>
  <si>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</si>
  <si>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</si>
  <si>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</si>
  <si>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scr.</t>
  </si>
  <si>
    <t>SK Jupiter A</t>
  </si>
  <si>
    <t>Spartak Chrást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</si>
  <si>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</si>
  <si>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</si>
  <si>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</si>
  <si>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</si>
  <si>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</si>
  <si>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</si>
  <si>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</si>
  <si>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</si>
  <si>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</si>
  <si>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</si>
  <si>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</si>
  <si>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</si>
  <si>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</si>
  <si>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</si>
  <si>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</si>
  <si>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Sezona:</t>
  </si>
  <si>
    <t>Novotná</t>
  </si>
  <si>
    <t>ZÚ Badminton Klatovy</t>
  </si>
  <si>
    <t>dopolední utkání - začátek 9:00</t>
  </si>
  <si>
    <t>polední utkání - začátek 12:00</t>
  </si>
  <si>
    <t>odpolední utkání - začátek 15:00</t>
  </si>
  <si>
    <t>-</t>
  </si>
  <si>
    <t>ZÚ Klatovy</t>
  </si>
  <si>
    <t>"volno"</t>
  </si>
  <si>
    <t>Dvořák</t>
  </si>
  <si>
    <t>Pánek</t>
  </si>
  <si>
    <t>Brož</t>
  </si>
  <si>
    <t>6.</t>
  </si>
  <si>
    <t>ZÁPIS O UTKÁNÍ SMÍŠENÝCH DRUŽSTEV</t>
  </si>
  <si>
    <t>Bláhová Barbara</t>
  </si>
  <si>
    <t>TJ Spartak Chrást</t>
  </si>
  <si>
    <t>5.</t>
  </si>
  <si>
    <t>TJ Sokol Doubravka B</t>
  </si>
  <si>
    <t>SK Jupiter B</t>
  </si>
  <si>
    <t>Lundák</t>
  </si>
  <si>
    <t>Tomáš Knopp</t>
  </si>
  <si>
    <t>3 : 5</t>
  </si>
  <si>
    <t>6 : 2</t>
  </si>
  <si>
    <t>Holý Miloš, Frána Jan</t>
  </si>
  <si>
    <t>Pučelíková R., Dokoupilová H.</t>
  </si>
  <si>
    <t>Lundák Petr</t>
  </si>
  <si>
    <t>Bezděka Miroslav</t>
  </si>
  <si>
    <t>Šeďa Vít, Schröfel Erik</t>
  </si>
  <si>
    <t>3. liga  Jiho-Západ  družstev - dospělí - ZpčBaS / JčBaS</t>
  </si>
  <si>
    <t>Matoušek Ondřej</t>
  </si>
  <si>
    <t>Novotná Lucie</t>
  </si>
  <si>
    <t>Voráčková Lenka, Slozberg Roni</t>
  </si>
  <si>
    <t>Suttr Martin, Mirvald Václav</t>
  </si>
  <si>
    <t>Fiala Jiří</t>
  </si>
  <si>
    <t>Voráčková Lenka</t>
  </si>
  <si>
    <t>Vicenda Petr</t>
  </si>
  <si>
    <t>Fiala</t>
  </si>
  <si>
    <t>7 : 1</t>
  </si>
  <si>
    <t>4 : 4</t>
  </si>
  <si>
    <t>Holý Miloš, Dokoupilová Helena</t>
  </si>
  <si>
    <t>Frána Jan</t>
  </si>
  <si>
    <t>Pučelíková Radka</t>
  </si>
  <si>
    <t>1 : 7</t>
  </si>
  <si>
    <t>Egermaier Jiří</t>
  </si>
  <si>
    <t>Dušek Jan</t>
  </si>
  <si>
    <t>Egermaier Jiří, Schröfel Erik</t>
  </si>
  <si>
    <t>Hejna Luboš</t>
  </si>
  <si>
    <t>Slozberg Roni</t>
  </si>
  <si>
    <t>Brož Jan</t>
  </si>
  <si>
    <t>Matoušek Jan</t>
  </si>
  <si>
    <t>Dvořák Martin</t>
  </si>
  <si>
    <t>Pučelíková</t>
  </si>
  <si>
    <t>5 : 3</t>
  </si>
  <si>
    <t>3. liga Jiho - Západ - družstev dospělých - 2021 / 2022</t>
  </si>
  <si>
    <t>1. kolo - 16.10.2021 - 3.liga J-Z</t>
  </si>
  <si>
    <t>Sokol Doubravka C</t>
  </si>
  <si>
    <t>Sokol Doubravka B</t>
  </si>
  <si>
    <t>2. kolo - 31.10.2021 - 3.liga J-Z (neděle)</t>
  </si>
  <si>
    <t>3. kolo - 28.11.2021 - 3.liga J-Z - turnaj - 25.ZŠ (neděle)</t>
  </si>
  <si>
    <t>JČ2</t>
  </si>
  <si>
    <t>JČ3</t>
  </si>
  <si>
    <t>JČ1</t>
  </si>
  <si>
    <t>4. kolo - 15.1.2022 - 3.liga J-Z</t>
  </si>
  <si>
    <t>5. kolo - 12.2.2022 - 3.liga J-Z - turnaj - Strakonice</t>
  </si>
  <si>
    <t>Play OFF - 26.3.2022 - 3.liga Západ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</si>
  <si>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</si>
  <si>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</si>
  <si>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</si>
  <si>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</si>
  <si>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</si>
  <si>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</si>
  <si>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</si>
  <si>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</si>
  <si>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</si>
  <si>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</si>
  <si>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2021/2022</t>
  </si>
  <si>
    <t>Švimberský - Karasová</t>
  </si>
  <si>
    <t>Konečný - Dokoupilová</t>
  </si>
  <si>
    <t>Pánek - Brož</t>
  </si>
  <si>
    <t>Frána - Holý</t>
  </si>
  <si>
    <t>Karasová - Brožová</t>
  </si>
  <si>
    <t>Dokoupilová - Pučelíková</t>
  </si>
  <si>
    <t>Švimberský - Steiner</t>
  </si>
  <si>
    <t>Lundák - Konečný</t>
  </si>
  <si>
    <t>Holý</t>
  </si>
  <si>
    <t>Frána</t>
  </si>
  <si>
    <t>Steiner</t>
  </si>
  <si>
    <t>Start hráče Jiří Konečný ze soupisky družstva Jupiter M ve čtyřhře mužů a smíšené čtyřhře.</t>
  </si>
  <si>
    <t>16.10.2021</t>
  </si>
  <si>
    <t>25.ZŠ, Plzeň</t>
  </si>
  <si>
    <t>Ondřej Steiner</t>
  </si>
  <si>
    <t>Miroslav Steiner</t>
  </si>
  <si>
    <t>Metlický Jakub, Javorská Anna</t>
  </si>
  <si>
    <t>Švimberský Petr, Karasová Denisa</t>
  </si>
  <si>
    <t>Metlický Jakub, Pelcr Jan</t>
  </si>
  <si>
    <t>Pánek Adam, Borkovec Tomáš</t>
  </si>
  <si>
    <t>Javorská Anna, Důrová Lucie</t>
  </si>
  <si>
    <t>Brožová Veronika, Karasová D.</t>
  </si>
  <si>
    <t xml:space="preserve">Žambůrek Tomáš, Tupý Jan </t>
  </si>
  <si>
    <t>Steiner Ondřej, Švimberský Petr</t>
  </si>
  <si>
    <t>Pelcr Jan</t>
  </si>
  <si>
    <t>Borkovec Tomáš</t>
  </si>
  <si>
    <t xml:space="preserve">Tupý Jan </t>
  </si>
  <si>
    <t>Důrová Lucie</t>
  </si>
  <si>
    <t>Brožová (Čečková) Veronika</t>
  </si>
  <si>
    <t>Žambůrek Tomáš</t>
  </si>
  <si>
    <t>Steiner Ondřej</t>
  </si>
  <si>
    <t>Žambůrek Tomáš, Javorská Anna</t>
  </si>
  <si>
    <t>Mirvald Václav, Voráčková Lenka</t>
  </si>
  <si>
    <t>Vicenda Petr, Průcha Václav</t>
  </si>
  <si>
    <t>Průcha Václav</t>
  </si>
  <si>
    <t>Metlický Jakub</t>
  </si>
  <si>
    <t>TJ Sokol Doubravka C</t>
  </si>
  <si>
    <t>SPARTAK CHRÁST</t>
  </si>
  <si>
    <t>ZÚ KLATOVY</t>
  </si>
  <si>
    <t>Mirvald, Voráčková</t>
  </si>
  <si>
    <t>Kovařík, Lanzendorfová</t>
  </si>
  <si>
    <t>Fiala, Průcha</t>
  </si>
  <si>
    <t>Matoušek Jan, Piorecký</t>
  </si>
  <si>
    <t>Slozberg, Voráčková</t>
  </si>
  <si>
    <t>Lanzendorfová, Novotná</t>
  </si>
  <si>
    <t>Suttr, Mirvald</t>
  </si>
  <si>
    <t>Matoušek Ondřej, Slavík</t>
  </si>
  <si>
    <t>Průcha</t>
  </si>
  <si>
    <t>Piorecký</t>
  </si>
  <si>
    <t>Vicenda</t>
  </si>
  <si>
    <t>Slozberg</t>
  </si>
  <si>
    <t>Šeďa Vít, Smejkalová Dita</t>
  </si>
  <si>
    <t>Kovařík Petr, Lanzendorfová Olina</t>
  </si>
  <si>
    <t>Matoušek Ondřej, Slavík Tomáš</t>
  </si>
  <si>
    <t>Smejkalová D., Bláhová B.</t>
  </si>
  <si>
    <t>Novotná L., Lanzendorfová O.</t>
  </si>
  <si>
    <t>Dušek Jan, Hejna Luboš</t>
  </si>
  <si>
    <t>Dvořák Martin, Piorecký Jan</t>
  </si>
  <si>
    <t>Frána Jan, Dokoupilová Helena</t>
  </si>
  <si>
    <t>Důrová Lucie, Javorská Anna</t>
  </si>
  <si>
    <t>Lundák Petr, Bezděka Miroslav</t>
  </si>
  <si>
    <t>Žambůrek Tomáš, Tupý Jan</t>
  </si>
  <si>
    <t>Holý Miloš</t>
  </si>
  <si>
    <t>Tupý Jan</t>
  </si>
  <si>
    <t>Šeďa Vít, Krupičková Aneta</t>
  </si>
  <si>
    <t>Vicenda Petr, Slozberg Roni</t>
  </si>
  <si>
    <t>Fiala Jiří, Průcha Václav</t>
  </si>
  <si>
    <t>Smejkalová D., Krupičková A.</t>
  </si>
  <si>
    <t>Voráčková L., Slozberg R.</t>
  </si>
  <si>
    <t>Mirvald, Václav, Suttr Martin</t>
  </si>
  <si>
    <t>Schröfel Erik, Egermaier Jiří</t>
  </si>
  <si>
    <t>Kovařík - Lanzendorfová</t>
  </si>
  <si>
    <t>Matoušek Jan - Piorecký</t>
  </si>
  <si>
    <t>Lanzendorfová - Novotná</t>
  </si>
  <si>
    <t>Kovařík - Slavík</t>
  </si>
  <si>
    <t>Karasová</t>
  </si>
  <si>
    <t>31.10.2021</t>
  </si>
  <si>
    <t>Dušek Jan, Kubík Jiří</t>
  </si>
  <si>
    <t>Brož Jan, Svoboda Jindřich</t>
  </si>
  <si>
    <t>Brožová V., Karasová D.</t>
  </si>
  <si>
    <t>Kubík Jiří</t>
  </si>
  <si>
    <t>Svoboda Jindřich</t>
  </si>
  <si>
    <t>Schröfel Erik</t>
  </si>
  <si>
    <t>Krupičková Aneta</t>
  </si>
  <si>
    <t>Brožová Veronika</t>
  </si>
  <si>
    <t>Za družstvo SK Jupiter "A" nastoupil hráč Jiří Kubík z družstva SK Jupiter M</t>
  </si>
  <si>
    <r>
      <t xml:space="preserve">tabulka po </t>
    </r>
    <r>
      <rPr>
        <b/>
        <sz val="12"/>
        <rFont val="Arial"/>
        <family val="2"/>
      </rPr>
      <t>2. kole - 31.10.2021</t>
    </r>
  </si>
  <si>
    <t>SK JUPITER B</t>
  </si>
  <si>
    <t>Chrást</t>
  </si>
  <si>
    <t>Novák, Zůzová</t>
  </si>
  <si>
    <t>Vicenda, Trachta</t>
  </si>
  <si>
    <t>Frána, Holý</t>
  </si>
  <si>
    <t>Pučelíková, Zůzová</t>
  </si>
  <si>
    <t>Lundák, Bezděka</t>
  </si>
  <si>
    <t>Trachta</t>
  </si>
  <si>
    <t>Novák</t>
  </si>
  <si>
    <t>Bezděka</t>
  </si>
  <si>
    <t>Švimberský, Karasová</t>
  </si>
  <si>
    <t>Fiala, Trachta</t>
  </si>
  <si>
    <t>Svoboda, Brož</t>
  </si>
  <si>
    <t>Brožová, Karasová</t>
  </si>
  <si>
    <t>Steiner, Švimberský</t>
  </si>
  <si>
    <t>Svoboda</t>
  </si>
  <si>
    <t>Brožová</t>
  </si>
  <si>
    <t>Klatovy</t>
  </si>
  <si>
    <t>Jan Piorecký</t>
  </si>
  <si>
    <t>Dvořák, Matoušek Ondřej</t>
  </si>
  <si>
    <t>Novák, Bezděka</t>
  </si>
  <si>
    <t>Javorská - Fuchsová</t>
  </si>
  <si>
    <t>Žambůrek - Pelcr</t>
  </si>
  <si>
    <t>Pelcr</t>
  </si>
  <si>
    <t>Fuchsová</t>
  </si>
  <si>
    <t>Žambůrek</t>
  </si>
  <si>
    <t>Dušek Jan, Smejkalová Dita</t>
  </si>
  <si>
    <t>Novák David, Zůzová Marcela</t>
  </si>
  <si>
    <t>Schröfel Erik, Šeda Vít</t>
  </si>
  <si>
    <t>Frána Jan, Novák David</t>
  </si>
  <si>
    <t>Pučelíková R., Zůzová M.</t>
  </si>
  <si>
    <t>Lundák Petr, Holý Miloš</t>
  </si>
  <si>
    <t>Knopp Tomáš</t>
  </si>
  <si>
    <t>Za družstvo SK Jupiter A nastoupil hráč Tomáš Knopp z družstva SK Jupiter M</t>
  </si>
  <si>
    <t>Slavík, Lanzendorfová</t>
  </si>
  <si>
    <t>Matoušek Ondřej, Piorecký</t>
  </si>
  <si>
    <t>Kovařík, Slavík</t>
  </si>
  <si>
    <t>Mirvald, Suttr</t>
  </si>
  <si>
    <t>Žambůrek, Javorská</t>
  </si>
  <si>
    <t>Dvořák, Slavík</t>
  </si>
  <si>
    <t>hráč nenastoupil</t>
  </si>
  <si>
    <t>Fuchsová, Javorská</t>
  </si>
  <si>
    <t>Kovařík, Matoušek Jan</t>
  </si>
  <si>
    <t>Tupý, Pelcr</t>
  </si>
  <si>
    <t>Tupý</t>
  </si>
  <si>
    <t>Tupý Jan, Javorská Anna</t>
  </si>
  <si>
    <t>Dušek Jan, Schröfel Erik</t>
  </si>
  <si>
    <t>Javorská Anna, Fuchsová Markéta</t>
  </si>
  <si>
    <t>Smejkalová Dita, Bláhová Barbara</t>
  </si>
  <si>
    <t>Žambůrek Tomáš, Pelcr Jan</t>
  </si>
  <si>
    <t>Šeďa Vít, Hejna Luboš</t>
  </si>
  <si>
    <t>Fuchsová Markéta</t>
  </si>
  <si>
    <t>Zápas 2. hra mužů ukončen pro zranění hráče Jana Tupého za stavu 13:14</t>
  </si>
  <si>
    <t>0 : 8</t>
  </si>
  <si>
    <t>Zdeňka Záhorcová</t>
  </si>
  <si>
    <t>3. liga Západ - družstev dospělých - 2021/2022</t>
  </si>
  <si>
    <r>
      <t xml:space="preserve">tabulka po </t>
    </r>
    <r>
      <rPr>
        <b/>
        <sz val="12"/>
        <rFont val="Arial"/>
        <family val="2"/>
      </rPr>
      <t>1. kole - 16.10.2021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</si>
</sst>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_-* #,##0.00&quot; Kč&quot;_-;\-* #,##0.00&quot; Kč&quot;_-;_-* \-??&quot; Kč&quot;_-;_-@_-"/>
    <numFmt numFmtId="179" formatCode="[$-F800]dddd\,\ mmmm\ dd\,\ yyyy"/>
    <numFmt numFmtId="180" formatCode="[$-405]d\.\ mmmm\ yyyy"/>
    <numFmt numFmtId="181" formatCode="[$-405]dddd\ d\.\ mmmm\ yyyy"/>
  </numFmts>
  <fonts count="6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8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>
      <alignment/>
      <protection/>
    </xf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39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6" fillId="0" borderId="14" xfId="62" applyFont="1" applyBorder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44" fontId="16" fillId="0" borderId="17" xfId="39" applyFont="1" applyBorder="1">
      <alignment horizontal="center"/>
    </xf>
    <xf numFmtId="0" fontId="16" fillId="0" borderId="17" xfId="62" applyFont="1" applyBorder="1">
      <alignment horizontal="center" vertical="center"/>
      <protection/>
    </xf>
    <xf numFmtId="0" fontId="18" fillId="0" borderId="17" xfId="38" applyFont="1" applyBorder="1" applyAlignment="1">
      <alignment horizontal="centerContinuous" vertical="center"/>
      <protection/>
    </xf>
    <xf numFmtId="0" fontId="18" fillId="0" borderId="18" xfId="38" applyFont="1" applyBorder="1" applyAlignment="1">
      <alignment horizontal="centerContinuous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4" fillId="0" borderId="20" xfId="64" applyFont="1" applyBorder="1">
      <alignment horizontal="center" vertical="center"/>
      <protection/>
    </xf>
    <xf numFmtId="0" fontId="14" fillId="0" borderId="21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2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2" xfId="64" applyFont="1" applyBorder="1">
      <alignment horizontal="center" vertical="center"/>
      <protection/>
    </xf>
    <xf numFmtId="0" fontId="19" fillId="2" borderId="23" xfId="63" applyFont="1" applyFill="1" applyBorder="1">
      <alignment vertical="center"/>
      <protection/>
    </xf>
    <xf numFmtId="0" fontId="16" fillId="0" borderId="24" xfId="62" applyFont="1" applyBorder="1" applyProtection="1">
      <alignment horizontal="center" vertical="center"/>
      <protection hidden="1"/>
    </xf>
    <xf numFmtId="0" fontId="16" fillId="0" borderId="25" xfId="62" applyFont="1" applyBorder="1" applyProtection="1">
      <alignment horizontal="center" vertical="center"/>
      <protection hidden="1"/>
    </xf>
    <xf numFmtId="0" fontId="16" fillId="0" borderId="26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7" xfId="64" applyFont="1" applyBorder="1">
      <alignment horizontal="center" vertical="center"/>
      <protection/>
    </xf>
    <xf numFmtId="0" fontId="14" fillId="0" borderId="28" xfId="64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/>
      <protection/>
    </xf>
    <xf numFmtId="0" fontId="10" fillId="0" borderId="30" xfId="0" applyFont="1" applyBorder="1" applyAlignment="1">
      <alignment vertical="center"/>
    </xf>
    <xf numFmtId="0" fontId="14" fillId="0" borderId="20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32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3" xfId="0" applyFont="1" applyBorder="1" applyAlignment="1" applyProtection="1">
      <alignment horizontal="left" vertical="center" indent="1"/>
      <protection locked="0"/>
    </xf>
    <xf numFmtId="0" fontId="10" fillId="0" borderId="3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58" applyFont="1">
      <alignment/>
      <protection/>
    </xf>
    <xf numFmtId="0" fontId="10" fillId="0" borderId="0" xfId="48">
      <alignment/>
      <protection/>
    </xf>
    <xf numFmtId="0" fontId="16" fillId="0" borderId="39" xfId="48" applyFont="1" applyFill="1" applyBorder="1" applyAlignment="1">
      <alignment horizontal="center" vertical="center"/>
      <protection/>
    </xf>
    <xf numFmtId="0" fontId="16" fillId="0" borderId="0" xfId="48" applyFont="1" applyFill="1" applyBorder="1" applyAlignment="1">
      <alignment horizontal="center" vertical="center"/>
      <protection/>
    </xf>
    <xf numFmtId="0" fontId="25" fillId="12" borderId="40" xfId="48" applyFont="1" applyFill="1" applyBorder="1" applyAlignment="1">
      <alignment horizontal="center" wrapText="1"/>
      <protection/>
    </xf>
    <xf numFmtId="0" fontId="23" fillId="0" borderId="41" xfId="48" applyFont="1" applyBorder="1" applyAlignment="1">
      <alignment horizontal="right" wrapText="1"/>
      <protection/>
    </xf>
    <xf numFmtId="0" fontId="17" fillId="0" borderId="42" xfId="48" applyFont="1" applyBorder="1" applyAlignment="1">
      <alignment horizontal="right" wrapText="1"/>
      <protection/>
    </xf>
    <xf numFmtId="0" fontId="24" fillId="0" borderId="25" xfId="48" applyFont="1" applyBorder="1" applyAlignment="1">
      <alignment horizontal="center" wrapText="1"/>
      <protection/>
    </xf>
    <xf numFmtId="0" fontId="24" fillId="0" borderId="43" xfId="48" applyFont="1" applyBorder="1" applyAlignment="1">
      <alignment horizontal="center" wrapText="1"/>
      <protection/>
    </xf>
    <xf numFmtId="0" fontId="24" fillId="0" borderId="44" xfId="48" applyFont="1" applyBorder="1" applyAlignment="1">
      <alignment horizontal="center" wrapText="1"/>
      <protection/>
    </xf>
    <xf numFmtId="0" fontId="15" fillId="0" borderId="45" xfId="48" applyFont="1" applyFill="1" applyBorder="1" applyAlignment="1">
      <alignment horizontal="center" vertical="center"/>
      <protection/>
    </xf>
    <xf numFmtId="0" fontId="16" fillId="0" borderId="46" xfId="48" applyFont="1" applyFill="1" applyBorder="1" applyAlignment="1">
      <alignment horizontal="center" vertical="center"/>
      <protection/>
    </xf>
    <xf numFmtId="0" fontId="24" fillId="0" borderId="41" xfId="48" applyFont="1" applyBorder="1" applyAlignment="1">
      <alignment horizontal="center" wrapText="1"/>
      <protection/>
    </xf>
    <xf numFmtId="0" fontId="10" fillId="0" borderId="45" xfId="48" applyFill="1" applyBorder="1" applyAlignment="1">
      <alignment horizontal="center" vertical="center"/>
      <protection/>
    </xf>
    <xf numFmtId="14" fontId="10" fillId="0" borderId="47" xfId="48" applyNumberFormat="1" applyFill="1" applyBorder="1" applyAlignment="1">
      <alignment horizontal="center"/>
      <protection/>
    </xf>
    <xf numFmtId="0" fontId="24" fillId="12" borderId="25" xfId="48" applyFont="1" applyFill="1" applyBorder="1" applyAlignment="1">
      <alignment horizontal="center" wrapText="1"/>
      <protection/>
    </xf>
    <xf numFmtId="0" fontId="24" fillId="12" borderId="42" xfId="48" applyFont="1" applyFill="1" applyBorder="1" applyAlignment="1">
      <alignment horizontal="center" wrapText="1"/>
      <protection/>
    </xf>
    <xf numFmtId="0" fontId="15" fillId="12" borderId="48" xfId="48" applyFont="1" applyFill="1" applyBorder="1" applyAlignment="1">
      <alignment horizontal="center" vertical="center"/>
      <protection/>
    </xf>
    <xf numFmtId="0" fontId="15" fillId="12" borderId="49" xfId="48" applyFont="1" applyFill="1" applyBorder="1" applyAlignment="1">
      <alignment horizontal="center" vertical="center"/>
      <protection/>
    </xf>
    <xf numFmtId="0" fontId="15" fillId="12" borderId="50" xfId="48" applyFont="1" applyFill="1" applyBorder="1" applyAlignment="1">
      <alignment horizontal="center" vertical="center"/>
      <protection/>
    </xf>
    <xf numFmtId="0" fontId="15" fillId="12" borderId="51" xfId="48" applyFont="1" applyFill="1" applyBorder="1" applyAlignment="1">
      <alignment horizontal="center" vertical="center"/>
      <protection/>
    </xf>
    <xf numFmtId="0" fontId="15" fillId="12" borderId="52" xfId="48" applyFont="1" applyFill="1" applyBorder="1" applyAlignment="1">
      <alignment horizontal="center" vertical="center"/>
      <protection/>
    </xf>
    <xf numFmtId="0" fontId="15" fillId="12" borderId="53" xfId="48" applyFont="1" applyFill="1" applyBorder="1" applyAlignment="1">
      <alignment horizontal="center" vertical="center"/>
      <protection/>
    </xf>
    <xf numFmtId="0" fontId="26" fillId="0" borderId="54" xfId="48" applyFont="1" applyFill="1" applyBorder="1" applyAlignment="1" applyProtection="1">
      <alignment horizontal="center" vertical="center"/>
      <protection hidden="1"/>
    </xf>
    <xf numFmtId="0" fontId="26" fillId="0" borderId="55" xfId="48" applyFont="1" applyFill="1" applyBorder="1" applyAlignment="1" applyProtection="1">
      <alignment horizontal="center" vertical="center"/>
      <protection hidden="1"/>
    </xf>
    <xf numFmtId="0" fontId="26" fillId="0" borderId="48" xfId="48" applyFont="1" applyFill="1" applyBorder="1" applyAlignment="1" applyProtection="1">
      <alignment horizontal="center" vertical="center"/>
      <protection hidden="1"/>
    </xf>
    <xf numFmtId="0" fontId="26" fillId="0" borderId="56" xfId="48" applyFont="1" applyFill="1" applyBorder="1" applyAlignment="1" applyProtection="1">
      <alignment horizontal="center" vertical="center"/>
      <protection hidden="1"/>
    </xf>
    <xf numFmtId="0" fontId="16" fillId="12" borderId="57" xfId="48" applyFont="1" applyFill="1" applyBorder="1" applyAlignment="1" applyProtection="1">
      <alignment horizontal="center" vertical="center"/>
      <protection hidden="1"/>
    </xf>
    <xf numFmtId="0" fontId="16" fillId="12" borderId="58" xfId="48" applyFont="1" applyFill="1" applyBorder="1" applyAlignment="1" applyProtection="1">
      <alignment horizontal="center" vertical="center"/>
      <protection hidden="1"/>
    </xf>
    <xf numFmtId="0" fontId="15" fillId="12" borderId="59" xfId="48" applyFont="1" applyFill="1" applyBorder="1" applyAlignment="1">
      <alignment horizontal="center" vertical="center"/>
      <protection/>
    </xf>
    <xf numFmtId="0" fontId="26" fillId="0" borderId="60" xfId="48" applyFont="1" applyFill="1" applyBorder="1" applyAlignment="1" applyProtection="1">
      <alignment horizontal="center" vertical="center"/>
      <protection hidden="1"/>
    </xf>
    <xf numFmtId="0" fontId="26" fillId="0" borderId="61" xfId="48" applyFont="1" applyFill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locked="0"/>
    </xf>
    <xf numFmtId="0" fontId="17" fillId="0" borderId="0" xfId="53" applyFont="1">
      <alignment/>
      <protection/>
    </xf>
    <xf numFmtId="0" fontId="10" fillId="0" borderId="45" xfId="48" applyBorder="1" applyAlignment="1">
      <alignment horizontal="center" vertical="center"/>
      <protection/>
    </xf>
    <xf numFmtId="0" fontId="26" fillId="0" borderId="54" xfId="48" applyFont="1" applyBorder="1" applyAlignment="1" applyProtection="1">
      <alignment horizontal="center" vertical="center"/>
      <protection hidden="1"/>
    </xf>
    <xf numFmtId="0" fontId="26" fillId="0" borderId="60" xfId="48" applyFont="1" applyBorder="1" applyAlignment="1" applyProtection="1">
      <alignment horizontal="center" vertical="center"/>
      <protection hidden="1"/>
    </xf>
    <xf numFmtId="0" fontId="26" fillId="0" borderId="48" xfId="48" applyFont="1" applyBorder="1" applyAlignment="1" applyProtection="1">
      <alignment horizontal="center" vertical="center"/>
      <protection hidden="1"/>
    </xf>
    <xf numFmtId="0" fontId="26" fillId="0" borderId="61" xfId="48" applyFont="1" applyBorder="1" applyAlignment="1" applyProtection="1">
      <alignment horizontal="center" vertical="center"/>
      <protection hidden="1"/>
    </xf>
    <xf numFmtId="0" fontId="15" fillId="0" borderId="62" xfId="48" applyFont="1" applyFill="1" applyBorder="1" applyAlignment="1">
      <alignment horizontal="center" vertical="center"/>
      <protection/>
    </xf>
    <xf numFmtId="0" fontId="27" fillId="0" borderId="0" xfId="53" applyFont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14" fontId="29" fillId="0" borderId="0" xfId="53" applyNumberFormat="1" applyFont="1" applyAlignment="1">
      <alignment horizontal="center"/>
      <protection/>
    </xf>
    <xf numFmtId="14" fontId="29" fillId="0" borderId="0" xfId="53" applyNumberFormat="1" applyFont="1">
      <alignment/>
      <protection/>
    </xf>
    <xf numFmtId="0" fontId="17" fillId="0" borderId="0" xfId="53" applyFont="1" applyAlignment="1">
      <alignment horizontal="right"/>
      <protection/>
    </xf>
    <xf numFmtId="0" fontId="17" fillId="0" borderId="0" xfId="53" applyFont="1" applyAlignment="1">
      <alignment horizontal="center"/>
      <protection/>
    </xf>
    <xf numFmtId="0" fontId="17" fillId="0" borderId="0" xfId="53" applyFont="1" applyAlignment="1">
      <alignment horizontal="left"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0" fontId="31" fillId="0" borderId="0" xfId="53" applyFont="1" applyAlignment="1">
      <alignment horizontal="left"/>
      <protection/>
    </xf>
    <xf numFmtId="0" fontId="31" fillId="0" borderId="0" xfId="53" applyFont="1" applyAlignment="1">
      <alignment horizontal="right"/>
      <protection/>
    </xf>
    <xf numFmtId="49" fontId="17" fillId="0" borderId="0" xfId="53" applyNumberFormat="1" applyFont="1" applyAlignment="1">
      <alignment horizontal="center"/>
      <protection/>
    </xf>
    <xf numFmtId="0" fontId="17" fillId="0" borderId="36" xfId="66" applyFont="1" applyBorder="1">
      <alignment horizontal="center" vertical="center"/>
      <protection/>
    </xf>
    <xf numFmtId="0" fontId="17" fillId="0" borderId="63" xfId="38" applyFont="1" applyBorder="1">
      <alignment horizontal="center" vertical="center" wrapText="1"/>
      <protection/>
    </xf>
    <xf numFmtId="0" fontId="20" fillId="0" borderId="0" xfId="38" applyFont="1" applyAlignment="1">
      <alignment horizontal="centerContinuous" vertical="center"/>
      <protection/>
    </xf>
    <xf numFmtId="0" fontId="66" fillId="0" borderId="0" xfId="53" applyFont="1" applyAlignment="1">
      <alignment horizontal="right"/>
      <protection/>
    </xf>
    <xf numFmtId="0" fontId="66" fillId="0" borderId="0" xfId="53" applyFont="1" applyAlignment="1">
      <alignment horizontal="center"/>
      <protection/>
    </xf>
    <xf numFmtId="0" fontId="66" fillId="0" borderId="0" xfId="53" applyFont="1" applyAlignment="1">
      <alignment horizontal="left"/>
      <protection/>
    </xf>
    <xf numFmtId="0" fontId="66" fillId="0" borderId="0" xfId="53" applyFont="1">
      <alignment/>
      <protection/>
    </xf>
    <xf numFmtId="0" fontId="67" fillId="0" borderId="0" xfId="53" applyFont="1" applyAlignment="1">
      <alignment horizontal="right"/>
      <protection/>
    </xf>
    <xf numFmtId="0" fontId="67" fillId="0" borderId="0" xfId="53" applyFont="1" applyAlignment="1">
      <alignment horizontal="left"/>
      <protection/>
    </xf>
    <xf numFmtId="0" fontId="10" fillId="0" borderId="12" xfId="0" applyFont="1" applyBorder="1" applyAlignment="1" applyProtection="1" quotePrefix="1">
      <alignment horizontal="left" vertical="center" indent="1"/>
      <protection locked="0"/>
    </xf>
    <xf numFmtId="0" fontId="27" fillId="0" borderId="0" xfId="48" applyFont="1" applyAlignment="1">
      <alignment horizontal="center"/>
      <protection/>
    </xf>
    <xf numFmtId="0" fontId="14" fillId="0" borderId="0" xfId="48" applyFont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14" fontId="29" fillId="0" borderId="0" xfId="53" applyNumberFormat="1" applyFont="1" applyAlignment="1">
      <alignment horizontal="center"/>
      <protection/>
    </xf>
    <xf numFmtId="0" fontId="13" fillId="2" borderId="64" xfId="0" applyFont="1" applyFill="1" applyBorder="1" applyAlignment="1" applyProtection="1">
      <alignment horizontal="left" vertical="center"/>
      <protection hidden="1"/>
    </xf>
    <xf numFmtId="0" fontId="13" fillId="2" borderId="38" xfId="0" applyFont="1" applyFill="1" applyBorder="1" applyAlignment="1" applyProtection="1">
      <alignment horizontal="left" vertical="center"/>
      <protection hidden="1"/>
    </xf>
    <xf numFmtId="0" fontId="16" fillId="0" borderId="65" xfId="66" applyFont="1" applyBorder="1" applyAlignment="1" applyProtection="1">
      <alignment horizontal="left" vertical="center"/>
      <protection locked="0"/>
    </xf>
    <xf numFmtId="0" fontId="16" fillId="0" borderId="21" xfId="66" applyFont="1" applyBorder="1" applyAlignment="1" applyProtection="1">
      <alignment horizontal="left" vertical="center"/>
      <protection locked="0"/>
    </xf>
    <xf numFmtId="0" fontId="16" fillId="0" borderId="66" xfId="66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22" fillId="0" borderId="51" xfId="66" applyFont="1" applyBorder="1" applyAlignment="1" applyProtection="1">
      <alignment horizontal="left" vertical="center"/>
      <protection locked="0"/>
    </xf>
    <xf numFmtId="0" fontId="22" fillId="0" borderId="68" xfId="66" applyFont="1" applyBorder="1" applyAlignment="1" applyProtection="1">
      <alignment horizontal="left" vertical="center"/>
      <protection locked="0"/>
    </xf>
    <xf numFmtId="0" fontId="22" fillId="0" borderId="69" xfId="66" applyFont="1" applyBorder="1" applyAlignment="1" applyProtection="1">
      <alignment horizontal="left" vertical="center"/>
      <protection locked="0"/>
    </xf>
    <xf numFmtId="0" fontId="17" fillId="0" borderId="70" xfId="38" applyFont="1" applyBorder="1" applyAlignment="1">
      <alignment horizontal="center" vertical="center"/>
      <protection/>
    </xf>
    <xf numFmtId="0" fontId="17" fillId="0" borderId="71" xfId="38" applyFont="1" applyBorder="1" applyAlignment="1">
      <alignment horizontal="center" vertical="center"/>
      <protection/>
    </xf>
    <xf numFmtId="0" fontId="17" fillId="0" borderId="72" xfId="38" applyFont="1" applyBorder="1" applyAlignment="1">
      <alignment horizontal="center" vertical="center"/>
      <protection/>
    </xf>
    <xf numFmtId="0" fontId="17" fillId="0" borderId="73" xfId="38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13" fillId="0" borderId="47" xfId="63" applyFont="1" applyBorder="1" applyAlignment="1">
      <alignment horizontal="center" vertical="center"/>
      <protection/>
    </xf>
    <xf numFmtId="0" fontId="15" fillId="0" borderId="7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75" xfId="0" applyFont="1" applyBorder="1" applyAlignment="1">
      <alignment horizontal="left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left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49" fontId="10" fillId="0" borderId="65" xfId="0" applyNumberFormat="1" applyFont="1" applyBorder="1" applyAlignment="1" applyProtection="1">
      <alignment horizontal="left" vertical="center"/>
      <protection locked="0"/>
    </xf>
    <xf numFmtId="49" fontId="10" fillId="0" borderId="77" xfId="0" applyNumberFormat="1" applyFont="1" applyBorder="1" applyAlignment="1" applyProtection="1">
      <alignment horizontal="left" vertical="center"/>
      <protection locked="0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alignment horizontal="left" vertical="center"/>
      <protection locked="0"/>
    </xf>
    <xf numFmtId="0" fontId="16" fillId="0" borderId="67" xfId="0" applyFont="1" applyBorder="1" applyAlignment="1" applyProtection="1">
      <alignment horizontal="left" vertical="center"/>
      <protection locked="0"/>
    </xf>
    <xf numFmtId="0" fontId="16" fillId="0" borderId="78" xfId="66" applyFont="1" applyBorder="1" applyAlignment="1" applyProtection="1">
      <alignment horizontal="left" vertical="center"/>
      <protection locked="0"/>
    </xf>
    <xf numFmtId="0" fontId="16" fillId="0" borderId="20" xfId="66" applyFont="1" applyBorder="1" applyAlignment="1" applyProtection="1">
      <alignment horizontal="left" vertical="center"/>
      <protection locked="0"/>
    </xf>
    <xf numFmtId="0" fontId="16" fillId="0" borderId="12" xfId="66" applyFont="1" applyBorder="1" applyAlignment="1" applyProtection="1">
      <alignment horizontal="left" vertical="center"/>
      <protection locked="0"/>
    </xf>
    <xf numFmtId="0" fontId="10" fillId="0" borderId="62" xfId="48" applyFill="1" applyBorder="1" applyAlignment="1">
      <alignment horizontal="center" vertical="center"/>
      <protection/>
    </xf>
    <xf numFmtId="0" fontId="26" fillId="0" borderId="68" xfId="48" applyFont="1" applyFill="1" applyBorder="1" applyAlignment="1" applyProtection="1">
      <alignment horizontal="center" vertical="center"/>
      <protection hidden="1"/>
    </xf>
    <xf numFmtId="0" fontId="26" fillId="0" borderId="79" xfId="48" applyFont="1" applyFill="1" applyBorder="1" applyAlignment="1" applyProtection="1">
      <alignment horizontal="center" vertical="center"/>
      <protection hidden="1"/>
    </xf>
    <xf numFmtId="0" fontId="26" fillId="0" borderId="51" xfId="48" applyFont="1" applyFill="1" applyBorder="1" applyAlignment="1" applyProtection="1">
      <alignment horizontal="center" vertical="center"/>
      <protection hidden="1"/>
    </xf>
    <xf numFmtId="0" fontId="26" fillId="0" borderId="80" xfId="48" applyFont="1" applyFill="1" applyBorder="1" applyAlignment="1" applyProtection="1">
      <alignment horizontal="center" vertical="center"/>
      <protection hidden="1"/>
    </xf>
    <xf numFmtId="0" fontId="67" fillId="0" borderId="0" xfId="53" applyFont="1" applyAlignment="1">
      <alignment horizontal="center"/>
      <protection/>
    </xf>
    <xf numFmtId="0" fontId="67" fillId="0" borderId="0" xfId="53" applyFont="1">
      <alignment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 6" xfId="52"/>
    <cellStyle name="normální_Vysledek KP-A,B-2005-06 2" xfId="53"/>
    <cellStyle name="Followed Hyperlink" xfId="54"/>
    <cellStyle name="Poznámka" xfId="55"/>
    <cellStyle name="Percent" xfId="56"/>
    <cellStyle name="Propojená buňka" xfId="57"/>
    <cellStyle name="Roman EE 12 Normál" xfId="58"/>
    <cellStyle name="Správně" xfId="59"/>
    <cellStyle name="Špat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2" customWidth="1"/>
    <col min="2" max="2" width="4.75390625" style="52" customWidth="1"/>
    <col min="3" max="3" width="26.875" style="52" customWidth="1"/>
    <col min="4" max="4" width="8.625" style="52" customWidth="1"/>
    <col min="5" max="7" width="7.625" style="52" customWidth="1"/>
    <col min="8" max="13" width="8.75390625" style="52" customWidth="1"/>
    <col min="14" max="14" width="7.625" style="52" customWidth="1"/>
    <col min="15" max="15" width="3.75390625" style="52" customWidth="1"/>
    <col min="16" max="16384" width="9.125" style="52" customWidth="1"/>
  </cols>
  <sheetData>
    <row r="2" spans="2:14" ht="25.5" customHeight="1">
      <c r="B2" s="113" t="s">
        <v>264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18.75" customHeight="1">
      <c r="B3" s="114" t="s">
        <v>208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2:14" ht="13.5" customHeight="1" thickBo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2:14" ht="23.25" customHeight="1" thickBot="1">
      <c r="B5" s="56"/>
      <c r="C5" s="57" t="s">
        <v>31</v>
      </c>
      <c r="D5" s="63" t="s">
        <v>45</v>
      </c>
      <c r="E5" s="66" t="s">
        <v>32</v>
      </c>
      <c r="F5" s="66" t="s">
        <v>33</v>
      </c>
      <c r="G5" s="67" t="s">
        <v>34</v>
      </c>
      <c r="H5" s="58" t="s">
        <v>39</v>
      </c>
      <c r="I5" s="59" t="s">
        <v>40</v>
      </c>
      <c r="J5" s="59" t="s">
        <v>41</v>
      </c>
      <c r="K5" s="59" t="s">
        <v>42</v>
      </c>
      <c r="L5" s="59" t="s">
        <v>43</v>
      </c>
      <c r="M5" s="60" t="s">
        <v>44</v>
      </c>
      <c r="N5" s="55" t="s">
        <v>35</v>
      </c>
    </row>
    <row r="6" spans="2:14" ht="23.25" customHeight="1">
      <c r="B6" s="61" t="s">
        <v>27</v>
      </c>
      <c r="C6" s="53" t="s">
        <v>29</v>
      </c>
      <c r="D6" s="64">
        <v>6</v>
      </c>
      <c r="E6" s="68">
        <v>6</v>
      </c>
      <c r="F6" s="69">
        <v>0</v>
      </c>
      <c r="G6" s="70">
        <v>0</v>
      </c>
      <c r="H6" s="74">
        <f>'1.k.JuB_JuA'!S17+'1.k.JuA_Chr'!R17+'1.k.JuA_Kla'!R17+'2.k.JuA_DouB'!R17+'2.k.DouC_JuA'!S17+'2.k.JuA_JuB'!R17</f>
        <v>40</v>
      </c>
      <c r="I6" s="75">
        <f>'1.k.JuB_JuA'!R17+'1.k.JuA_Chr'!S17+'1.k.JuA_Kla'!S17+'2.k.JuA_DouB'!S17+'2.k.DouC_JuA'!R17+'2.k.JuA_JuB'!S17</f>
        <v>8</v>
      </c>
      <c r="J6" s="76">
        <f>'1.k.JuB_JuA'!Q17+'1.k.JuA_Chr'!P17+'1.k.JuA_Kla'!P17+'2.k.JuA_DouB'!P17+'2.k.DouC_JuA'!Q17+'2.k.JuA_JuB'!P17</f>
        <v>83</v>
      </c>
      <c r="K6" s="75">
        <f>'1.k.JuB_JuA'!P17+'1.k.JuA_Chr'!Q17+'1.k.JuA_Kla'!Q17+'2.k.JuA_DouB'!Q17+'2.k.DouC_JuA'!P17+'2.k.JuA_JuB'!Q17</f>
        <v>28</v>
      </c>
      <c r="L6" s="76">
        <f>'1.k.JuB_JuA'!O17+'1.k.JuA_Chr'!N17+'1.k.JuA_Kla'!N17+'2.k.JuA_DouB'!N17+'2.k.DouC_JuA'!O17+'2.k.JuA_JuB'!N17</f>
        <v>2193</v>
      </c>
      <c r="M6" s="77">
        <f>'1.k.JuB_JuA'!N17+'1.k.JuA_Chr'!O17+'1.k.JuA_Kla'!O17+'2.k.JuA_DouB'!O17+'2.k.DouC_JuA'!N17+'2.k.JuA_JuB'!O17</f>
        <v>1735</v>
      </c>
      <c r="N6" s="78">
        <f>E6*3+F6*2+G6*1</f>
        <v>18</v>
      </c>
    </row>
    <row r="7" spans="2:14" ht="23.25" customHeight="1">
      <c r="B7" s="61" t="s">
        <v>36</v>
      </c>
      <c r="C7" s="53" t="s">
        <v>63</v>
      </c>
      <c r="D7" s="85">
        <v>6</v>
      </c>
      <c r="E7" s="68">
        <v>4</v>
      </c>
      <c r="F7" s="80">
        <v>1</v>
      </c>
      <c r="G7" s="70">
        <v>1</v>
      </c>
      <c r="H7" s="86">
        <f>'1.k.DouC_DouB'!S17+'1.k.DouB_JuB'!R17+'1.k.DouB_Kla'!R17+'2.k.JuA_DouB'!S17+'2.k.Chr_DouB'!S17+'2.k.DouB_DouC'!R17</f>
        <v>30</v>
      </c>
      <c r="I7" s="87">
        <f>'1.k.DouC_DouB'!R17+'1.k.DouB_JuB'!S17+'1.k.DouB_Kla'!S17+'2.k.JuA_DouB'!R17+'2.k.Chr_DouB'!R17+'2.k.DouB_DouC'!S17</f>
        <v>18</v>
      </c>
      <c r="J7" s="88">
        <f>'1.k.DouC_DouB'!Q17+'1.k.DouB_JuB'!P17+'1.k.DouB_Kla'!P17+'2.k.JuA_DouB'!Q17+'2.k.Chr_DouB'!Q17+'2.k.DouB_DouC'!P17</f>
        <v>64</v>
      </c>
      <c r="K7" s="87">
        <f>'1.k.DouC_DouB'!P17+'1.k.DouB_JuB'!Q17+'1.k.DouB_Kla'!Q17+'2.k.JuA_DouB'!P17+'2.k.Chr_DouB'!P17+'2.k.DouB_DouC'!Q17</f>
        <v>46</v>
      </c>
      <c r="L7" s="88">
        <f>'1.k.DouC_DouB'!O17+'1.k.DouB_JuB'!N17+'1.k.DouB_Kla'!N17+'2.k.JuA_DouB'!O17+'2.k.Chr_DouB'!O17+'2.k.DouB_DouC'!N17</f>
        <v>2027</v>
      </c>
      <c r="M7" s="89">
        <f>'1.k.DouC_DouB'!N17+'1.k.DouB_JuB'!O17+'1.k.DouB_Kla'!O17+'2.k.JuA_DouB'!N17+'2.k.Chr_DouB'!N17+'2.k.DouB_DouC'!O17</f>
        <v>1861</v>
      </c>
      <c r="N7" s="78">
        <f>E7*3+F7*2+G7*1</f>
        <v>15</v>
      </c>
    </row>
    <row r="8" spans="2:14" ht="23.25" customHeight="1">
      <c r="B8" s="61" t="s">
        <v>37</v>
      </c>
      <c r="C8" s="53" t="s">
        <v>61</v>
      </c>
      <c r="D8" s="64">
        <v>6</v>
      </c>
      <c r="E8" s="68">
        <v>4</v>
      </c>
      <c r="F8" s="80">
        <v>0</v>
      </c>
      <c r="G8" s="70">
        <v>2</v>
      </c>
      <c r="H8" s="74">
        <f>'1.k.Chr_Kla'!R17+'1.k.JuA_Chr'!S17+'1.k.DouC_Chr'!S17+'2.k.Chr_JuB'!R17+'2.k.Chr_DouB'!R17+'2.k.Kla_Chr'!S17</f>
        <v>30</v>
      </c>
      <c r="I8" s="81">
        <f>'1.k.Chr_Kla'!S17+'1.k.JuA_Chr'!R17+'1.k.DouC_Chr'!R17+'2.k.Chr_JuB'!S17+'2.k.Chr_DouB'!S17+'2.k.Kla_Chr'!R17</f>
        <v>18</v>
      </c>
      <c r="J8" s="76">
        <f>'1.k.Chr_Kla'!P17+'1.k.JuA_Chr'!Q17+'1.k.DouC_Chr'!Q17+'2.k.Chr_JuB'!P17+'2.k.Chr_DouB'!P17+'2.k.Kla_Chr'!Q17</f>
        <v>67</v>
      </c>
      <c r="K8" s="81">
        <f>'1.k.Chr_Kla'!Q17+'1.k.JuA_Chr'!P17+'1.k.DouC_Chr'!P17+'2.k.Chr_JuB'!Q17+'2.k.Chr_DouB'!Q17+'2.k.Kla_Chr'!P17</f>
        <v>44</v>
      </c>
      <c r="L8" s="76">
        <f>'1.k.Chr_Kla'!N17+'1.k.JuA_Chr'!O17+'1.k.DouC_Chr'!O17+'2.k.Chr_JuB'!N17+'2.k.Chr_DouB'!N17+'2.k.Kla_Chr'!O17</f>
        <v>2088</v>
      </c>
      <c r="M8" s="82">
        <f>'1.k.Chr_Kla'!O17+'1.k.JuA_Chr'!N17+'1.k.DouC_Chr'!N17+'2.k.Chr_JuB'!O17+'2.k.Chr_DouB'!O17+'2.k.Kla_Chr'!N17</f>
        <v>1855</v>
      </c>
      <c r="N8" s="78">
        <f>E8*3+F8*2+G8*1</f>
        <v>14</v>
      </c>
    </row>
    <row r="9" spans="2:14" ht="23.25" customHeight="1">
      <c r="B9" s="61" t="s">
        <v>38</v>
      </c>
      <c r="C9" s="53" t="s">
        <v>158</v>
      </c>
      <c r="D9" s="85">
        <v>6</v>
      </c>
      <c r="E9" s="68">
        <v>1</v>
      </c>
      <c r="F9" s="80">
        <v>2</v>
      </c>
      <c r="G9" s="70">
        <v>3</v>
      </c>
      <c r="H9" s="86">
        <f>'1.k.DouC_DouB'!R17+'1.k.DouC_Chr'!R17+'1.k.JuB_DouC'!S17+'2.k.Kla_DouC'!S17+'2.k.DouC_JuA'!R17+'2.k.DouB_DouC'!S17</f>
        <v>20</v>
      </c>
      <c r="I9" s="87">
        <f>'1.k.DouC_DouB'!S17+'1.k.DouC_Chr'!S17+'1.k.JuB_DouC'!R17+'2.k.Kla_DouC'!R17+'2.k.DouC_JuA'!S17+'2.k.DouB_DouC'!R17</f>
        <v>28</v>
      </c>
      <c r="J9" s="88">
        <f>'1.k.DouC_DouB'!P17+'1.k.DouC_Chr'!P17+'1.k.JuB_DouC'!Q17+'2.k.Kla_DouC'!Q17+'2.k.DouC_JuA'!P17+'2.k.DouB_DouC'!Q17</f>
        <v>48</v>
      </c>
      <c r="K9" s="87">
        <f>'1.k.DouC_DouB'!Q17+'1.k.DouC_Chr'!Q17+'1.k.JuB_DouC'!P17+'2.k.Kla_DouC'!P17+'2.k.DouC_JuA'!Q17+'2.k.DouB_DouC'!P17</f>
        <v>64</v>
      </c>
      <c r="L9" s="88">
        <f>'1.k.DouC_DouB'!N17+'1.k.DouC_Chr'!N17+'1.k.JuB_DouC'!O17+'2.k.Kla_DouC'!O17+'2.k.DouC_JuA'!N17+'2.k.DouB_DouC'!O17</f>
        <v>1738</v>
      </c>
      <c r="M9" s="89">
        <f>'1.k.DouC_DouB'!O17+'1.k.DouC_Chr'!O17+'1.k.JuB_DouC'!N17+'2.k.Kla_DouC'!N17+'2.k.DouC_JuA'!O17+'2.k.DouB_DouC'!N17</f>
        <v>2079</v>
      </c>
      <c r="N9" s="78">
        <f>E9*3+F9*2+G9*1</f>
        <v>10</v>
      </c>
    </row>
    <row r="10" spans="2:14" ht="23.25" customHeight="1">
      <c r="B10" s="61" t="s">
        <v>62</v>
      </c>
      <c r="C10" s="53" t="s">
        <v>64</v>
      </c>
      <c r="D10" s="64">
        <v>6</v>
      </c>
      <c r="E10" s="68">
        <v>1</v>
      </c>
      <c r="F10" s="80">
        <v>0</v>
      </c>
      <c r="G10" s="70">
        <v>5</v>
      </c>
      <c r="H10" s="74">
        <f>'1.k.JuB_JuA'!R17+'1.k.JuB_DouC'!R17+'1.k.DouB_JuB'!S17+'2.k.Chr_JuB'!S17+'2.k.Kla_JuB'!S17+'2.k.JuA_JuB'!S17</f>
        <v>12</v>
      </c>
      <c r="I10" s="81">
        <f>'1.k.JuB_JuA'!S17+'1.k.JuB_DouC'!S17+'1.k.DouB_JuB'!R17+'2.k.Chr_JuB'!R17+'2.k.Kla_JuB'!R17+'2.k.JuA_JuB'!R17</f>
        <v>36</v>
      </c>
      <c r="J10" s="76">
        <f>'1.k.JuB_JuA'!P17+'1.k.JuB_DouC'!P17+'1.k.DouB_JuB'!Q17+'2.k.Chr_JuB'!Q17+'2.k.Kla_JuB'!Q17+'2.k.JuA_JuB'!Q17</f>
        <v>36</v>
      </c>
      <c r="K10" s="81">
        <f>'1.k.JuB_JuA'!Q17+'1.k.JuB_DouC'!Q17+'1.k.DouB_JuB'!P17+'2.k.Chr_JuB'!P17+'2.k.Kla_JuB'!P17+'2.k.JuA_JuB'!P17</f>
        <v>76</v>
      </c>
      <c r="L10" s="76">
        <f>'1.k.JuB_JuA'!N17+'1.k.JuB_DouC'!N17+'1.k.DouB_JuB'!O17+'2.k.Chr_JuB'!O17+'2.k.Kla_JuB'!O17+'2.k.JuA_JuB'!O17</f>
        <v>1846</v>
      </c>
      <c r="M10" s="82">
        <f>'1.k.JuB_JuA'!O17+'1.k.JuB_DouC'!O17+'1.k.DouB_JuB'!N17+'2.k.Chr_JuB'!N17+'2.k.Kla_JuB'!N17+'2.k.JuA_JuB'!N17</f>
        <v>2212</v>
      </c>
      <c r="N10" s="78">
        <f>E10*3+F10*2+G10*1</f>
        <v>8</v>
      </c>
    </row>
    <row r="11" spans="2:14" ht="23.25" customHeight="1" thickBot="1">
      <c r="B11" s="90" t="s">
        <v>58</v>
      </c>
      <c r="C11" s="62" t="s">
        <v>48</v>
      </c>
      <c r="D11" s="152">
        <v>6</v>
      </c>
      <c r="E11" s="71">
        <v>0</v>
      </c>
      <c r="F11" s="72">
        <v>1</v>
      </c>
      <c r="G11" s="73">
        <v>5</v>
      </c>
      <c r="H11" s="153">
        <f>'1.k.JuA_Kla'!S17+'1.k.DouB_Kla'!S17+'1.k.Chr_Kla'!S17+'2.k.Kla_DouC'!R17+'2.k.Kla_JuB'!R17+'2.k.Kla_Chr'!R17</f>
        <v>12</v>
      </c>
      <c r="I11" s="154">
        <f>'1.k.JuA_Kla'!R17+'1.k.DouB_Kla'!R17+'1.k.Chr_Kla'!R17+'2.k.Kla_DouC'!S17+'2.k.Kla_JuB'!S17+'2.k.Kla_Chr'!S17</f>
        <v>36</v>
      </c>
      <c r="J11" s="155">
        <f>'1.k.JuA_Kla'!Q17+'1.k.DouB_Kla'!Q17+'1.k.Chr_Kla'!Q17+'2.k.Kla_DouC'!P17+'2.k.Kla_JuB'!P17+'2.k.Kla_Chr'!P17</f>
        <v>35</v>
      </c>
      <c r="K11" s="154">
        <f>'1.k.JuA_Kla'!P17+'1.k.DouB_Kla'!P17+'1.k.Chr_Kla'!P17+'2.k.Kla_DouC'!Q17+'2.k.Kla_JuB'!Q17+'2.k.Kla_Chr'!Q17</f>
        <v>75</v>
      </c>
      <c r="L11" s="155">
        <f>'1.k.JuA_Kla'!O17+'1.k.DouB_Kla'!O17+'1.k.Chr_Kla'!O17+'2.k.Kla_DouC'!N17+'2.k.Kla_JuB'!N17+'2.k.Kla_Chr'!N17</f>
        <v>1892</v>
      </c>
      <c r="M11" s="156">
        <f>'1.k.JuA_Kla'!N17+'1.k.DouB_Kla'!N17+'1.k.Chr_Kla'!N17+'2.k.Kla_DouC'!O17+'2.k.Kla_JuB'!O17+'2.k.Kla_Chr'!O17</f>
        <v>2042</v>
      </c>
      <c r="N11" s="79">
        <f>E11*3+F11*2+G11*1</f>
        <v>7</v>
      </c>
    </row>
    <row r="12" ht="23.25" customHeight="1">
      <c r="C12" s="54"/>
    </row>
    <row r="13" spans="2:14" ht="15.75">
      <c r="B13" s="114" t="s">
        <v>265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2:14" ht="13.5" thickBot="1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2:14" ht="23.25" customHeight="1" thickBot="1">
      <c r="B15" s="56"/>
      <c r="C15" s="57" t="s">
        <v>31</v>
      </c>
      <c r="D15" s="63" t="s">
        <v>45</v>
      </c>
      <c r="E15" s="66" t="s">
        <v>32</v>
      </c>
      <c r="F15" s="66" t="s">
        <v>33</v>
      </c>
      <c r="G15" s="67" t="s">
        <v>34</v>
      </c>
      <c r="H15" s="58" t="s">
        <v>39</v>
      </c>
      <c r="I15" s="59" t="s">
        <v>40</v>
      </c>
      <c r="J15" s="59" t="s">
        <v>41</v>
      </c>
      <c r="K15" s="59" t="s">
        <v>42</v>
      </c>
      <c r="L15" s="59" t="s">
        <v>43</v>
      </c>
      <c r="M15" s="60" t="s">
        <v>44</v>
      </c>
      <c r="N15" s="55" t="s">
        <v>35</v>
      </c>
    </row>
    <row r="16" spans="2:14" ht="23.25" customHeight="1">
      <c r="B16" s="61" t="s">
        <v>27</v>
      </c>
      <c r="C16" s="53" t="s">
        <v>29</v>
      </c>
      <c r="D16" s="64">
        <v>3</v>
      </c>
      <c r="E16" s="68">
        <v>3</v>
      </c>
      <c r="F16" s="69">
        <v>0</v>
      </c>
      <c r="G16" s="70">
        <v>0</v>
      </c>
      <c r="H16" s="74">
        <f>'1.k.JuB_JuA'!S30+'1.k.JuA_Chr'!R30+'1.k.JuA_Kla'!R30</f>
        <v>0</v>
      </c>
      <c r="I16" s="75">
        <f>'1.k.JuB_JuA'!R30+'1.k.JuA_Chr'!S30+'1.k.JuA_Kla'!S30</f>
        <v>0</v>
      </c>
      <c r="J16" s="76">
        <f>'1.k.JuB_JuA'!Q30+'1.k.JuA_Chr'!P30+'1.k.JuA_Kla'!P30</f>
        <v>0</v>
      </c>
      <c r="K16" s="75">
        <f>'1.k.JuB_JuA'!P30+'1.k.JuA_Chr'!Q30+'1.k.JuA_Kla'!Q30</f>
        <v>0</v>
      </c>
      <c r="L16" s="76">
        <f>'1.k.JuB_JuA'!O30+'1.k.JuA_Chr'!N30+'1.k.JuA_Kla'!N30</f>
        <v>0</v>
      </c>
      <c r="M16" s="77">
        <f>'1.k.JuB_JuA'!N30+'1.k.JuA_Chr'!O30+'1.k.JuA_Kla'!O30</f>
        <v>0</v>
      </c>
      <c r="N16" s="78">
        <f aca="true" t="shared" si="0" ref="N16:N21">E16*3+F16*2+G16*1</f>
        <v>9</v>
      </c>
    </row>
    <row r="17" spans="2:14" ht="23.25" customHeight="1">
      <c r="B17" s="61" t="s">
        <v>36</v>
      </c>
      <c r="C17" s="53" t="s">
        <v>63</v>
      </c>
      <c r="D17" s="85">
        <v>3</v>
      </c>
      <c r="E17" s="68">
        <v>2</v>
      </c>
      <c r="F17" s="80">
        <v>1</v>
      </c>
      <c r="G17" s="70">
        <v>0</v>
      </c>
      <c r="H17" s="86">
        <f>'1.k.DouC_DouB'!S30+'1.k.DouB_JuB'!R30+'1.k.DouB_Kla'!R30</f>
        <v>0</v>
      </c>
      <c r="I17" s="87">
        <f>'1.k.DouC_DouB'!R30+'1.k.DouB_JuB'!S30+'1.k.DouB_Kla'!S30</f>
        <v>0</v>
      </c>
      <c r="J17" s="88">
        <f>'1.k.DouC_DouB'!Q30+'1.k.DouB_JuB'!P30+'1.k.DouB_Kla'!P30</f>
        <v>0</v>
      </c>
      <c r="K17" s="87">
        <f>'1.k.DouC_DouB'!P30+'1.k.DouB_JuB'!Q30+'1.k.DouB_Kla'!Q30</f>
        <v>0</v>
      </c>
      <c r="L17" s="88">
        <f>'1.k.DouC_DouB'!O30+'1.k.DouB_JuB'!N30+'1.k.DouB_Kla'!N30</f>
        <v>0</v>
      </c>
      <c r="M17" s="89">
        <f>'1.k.DouC_DouB'!N30+'1.k.DouB_JuB'!O30+'1.k.DouB_Kla'!O30</f>
        <v>0</v>
      </c>
      <c r="N17" s="78">
        <f t="shared" si="0"/>
        <v>8</v>
      </c>
    </row>
    <row r="18" spans="2:14" ht="23.25" customHeight="1">
      <c r="B18" s="61" t="s">
        <v>37</v>
      </c>
      <c r="C18" s="53" t="s">
        <v>61</v>
      </c>
      <c r="D18" s="64">
        <v>3</v>
      </c>
      <c r="E18" s="68">
        <v>2</v>
      </c>
      <c r="F18" s="80">
        <v>0</v>
      </c>
      <c r="G18" s="70">
        <v>1</v>
      </c>
      <c r="H18" s="74">
        <f>'1.k.Chr_Kla'!R30+'1.k.JuA_Chr'!S30+'1.k.DouC_Chr'!S30</f>
        <v>0</v>
      </c>
      <c r="I18" s="81">
        <f>'1.k.Chr_Kla'!S30+'1.k.JuA_Chr'!R30+'1.k.DouC_Chr'!R30</f>
        <v>0</v>
      </c>
      <c r="J18" s="76">
        <f>'1.k.Chr_Kla'!P30+'1.k.JuA_Chr'!Q30+'1.k.DouC_Chr'!Q30</f>
        <v>0</v>
      </c>
      <c r="K18" s="81">
        <f>'1.k.Chr_Kla'!Q30+'1.k.JuA_Chr'!P30+'1.k.DouC_Chr'!P30</f>
        <v>0</v>
      </c>
      <c r="L18" s="76">
        <f>'1.k.Chr_Kla'!N30+'1.k.JuA_Chr'!O30+'1.k.DouC_Chr'!O30</f>
        <v>0</v>
      </c>
      <c r="M18" s="82">
        <f>'1.k.Chr_Kla'!O30+'1.k.JuA_Chr'!N30+'1.k.DouC_Chr'!N30</f>
        <v>0</v>
      </c>
      <c r="N18" s="78">
        <f t="shared" si="0"/>
        <v>7</v>
      </c>
    </row>
    <row r="19" spans="2:14" ht="23.25" customHeight="1">
      <c r="B19" s="61" t="s">
        <v>38</v>
      </c>
      <c r="C19" s="53" t="s">
        <v>158</v>
      </c>
      <c r="D19" s="85">
        <v>3</v>
      </c>
      <c r="E19" s="68">
        <v>1</v>
      </c>
      <c r="F19" s="80">
        <v>1</v>
      </c>
      <c r="G19" s="70">
        <v>1</v>
      </c>
      <c r="H19" s="86">
        <f>'1.k.DouC_DouB'!R30+'1.k.DouC_Chr'!R30+'1.k.JuB_DouC'!S30</f>
        <v>0</v>
      </c>
      <c r="I19" s="87">
        <f>'1.k.DouC_DouB'!S30+'1.k.DouC_Chr'!S30+'1.k.JuB_DouC'!R30</f>
        <v>0</v>
      </c>
      <c r="J19" s="88">
        <f>'1.k.DouC_DouB'!P30+'1.k.DouC_Chr'!P30+'1.k.JuB_DouC'!Q30</f>
        <v>0</v>
      </c>
      <c r="K19" s="87">
        <f>'1.k.DouC_DouB'!Q30+'1.k.DouC_Chr'!Q30+'1.k.JuB_DouC'!P30</f>
        <v>0</v>
      </c>
      <c r="L19" s="88">
        <f>'1.k.DouC_DouB'!N30+'1.k.DouC_Chr'!N30+'1.k.JuB_DouC'!O30</f>
        <v>0</v>
      </c>
      <c r="M19" s="89">
        <f>'1.k.DouC_DouB'!O30+'1.k.DouC_Chr'!O30+'1.k.JuB_DouC'!N30</f>
        <v>0</v>
      </c>
      <c r="N19" s="78">
        <f t="shared" si="0"/>
        <v>6</v>
      </c>
    </row>
    <row r="20" spans="2:14" ht="23.25" customHeight="1">
      <c r="B20" s="61" t="s">
        <v>62</v>
      </c>
      <c r="C20" s="53" t="s">
        <v>48</v>
      </c>
      <c r="D20" s="64">
        <v>3</v>
      </c>
      <c r="E20" s="68">
        <v>0</v>
      </c>
      <c r="F20" s="80">
        <v>0</v>
      </c>
      <c r="G20" s="70">
        <v>3</v>
      </c>
      <c r="H20" s="74">
        <f>'1.k.JuA_Kla'!S30+'1.k.DouB_Kla'!S30+'1.k.Chr_Kla'!S30</f>
        <v>0</v>
      </c>
      <c r="I20" s="81">
        <f>'1.k.JuA_Kla'!R30+'1.k.DouB_Kla'!R30+'1.k.Chr_Kla'!R30</f>
        <v>0</v>
      </c>
      <c r="J20" s="76">
        <f>'1.k.JuA_Kla'!Q30+'1.k.DouB_Kla'!Q30+'1.k.Chr_Kla'!Q30</f>
        <v>0</v>
      </c>
      <c r="K20" s="81">
        <f>'1.k.JuA_Kla'!P30+'1.k.DouB_Kla'!P30+'1.k.Chr_Kla'!P30</f>
        <v>0</v>
      </c>
      <c r="L20" s="76">
        <f>'1.k.JuA_Kla'!O30+'1.k.DouB_Kla'!O30+'1.k.Chr_Kla'!O30</f>
        <v>0</v>
      </c>
      <c r="M20" s="82">
        <f>'1.k.JuA_Kla'!N30+'1.k.DouB_Kla'!N30+'1.k.Chr_Kla'!N30</f>
        <v>0</v>
      </c>
      <c r="N20" s="78">
        <f t="shared" si="0"/>
        <v>3</v>
      </c>
    </row>
    <row r="21" spans="2:14" ht="23.25" customHeight="1" thickBot="1">
      <c r="B21" s="90" t="s">
        <v>58</v>
      </c>
      <c r="C21" s="62" t="s">
        <v>64</v>
      </c>
      <c r="D21" s="152">
        <v>3</v>
      </c>
      <c r="E21" s="71">
        <v>0</v>
      </c>
      <c r="F21" s="72">
        <v>0</v>
      </c>
      <c r="G21" s="73">
        <v>3</v>
      </c>
      <c r="H21" s="153">
        <f>'1.k.JuB_JuA'!R30+'1.k.JuB_DouC'!R30+'1.k.DouB_JuB'!S30</f>
        <v>0</v>
      </c>
      <c r="I21" s="154">
        <f>'1.k.JuB_JuA'!S30+'1.k.JuB_DouC'!S30+'1.k.DouB_JuB'!R30</f>
        <v>0</v>
      </c>
      <c r="J21" s="155">
        <f>'1.k.JuB_JuA'!P30+'1.k.JuB_DouC'!P30+'1.k.DouB_JuB'!Q30</f>
        <v>0</v>
      </c>
      <c r="K21" s="154">
        <f>'1.k.JuB_JuA'!Q30+'1.k.JuB_DouC'!Q30+'1.k.DouB_JuB'!P30</f>
        <v>0</v>
      </c>
      <c r="L21" s="155">
        <f>'1.k.JuB_JuA'!N30+'1.k.JuB_DouC'!N30+'1.k.DouB_JuB'!O30</f>
        <v>0</v>
      </c>
      <c r="M21" s="156">
        <f>'1.k.JuB_JuA'!O30+'1.k.JuB_DouC'!O30+'1.k.DouB_JuB'!N30</f>
        <v>0</v>
      </c>
      <c r="N21" s="79">
        <f t="shared" si="0"/>
        <v>3</v>
      </c>
    </row>
  </sheetData>
  <sheetProtection password="CC26" sheet="1"/>
  <mergeCells count="3">
    <mergeCell ref="B2:N2"/>
    <mergeCell ref="B3:N3"/>
    <mergeCell ref="B13:N1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159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198</v>
      </c>
      <c r="T4" s="145"/>
    </row>
    <row r="5" spans="2:20" ht="19.5" customHeight="1">
      <c r="B5" s="5" t="s">
        <v>3</v>
      </c>
      <c r="C5" s="43"/>
      <c r="D5" s="146" t="s">
        <v>209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123" t="s">
        <v>1</v>
      </c>
      <c r="R5" s="124"/>
      <c r="S5" s="125" t="s">
        <v>210</v>
      </c>
      <c r="T5" s="126"/>
    </row>
    <row r="6" spans="2:20" ht="19.5" customHeight="1" thickBot="1">
      <c r="B6" s="7" t="s">
        <v>4</v>
      </c>
      <c r="C6" s="103"/>
      <c r="D6" s="127" t="s">
        <v>263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36</v>
      </c>
      <c r="T6" s="34" t="s">
        <v>26</v>
      </c>
    </row>
    <row r="7" spans="2:20" ht="24.75" customHeight="1">
      <c r="B7" s="8"/>
      <c r="C7" s="9" t="str">
        <f>D4</f>
        <v>SPARTAK CHRÁST</v>
      </c>
      <c r="D7" s="9" t="str">
        <f>D5</f>
        <v>SK JUPITER B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39" t="s">
        <v>161</v>
      </c>
      <c r="D9" s="40" t="s">
        <v>211</v>
      </c>
      <c r="E9" s="35">
        <v>25</v>
      </c>
      <c r="F9" s="17" t="s">
        <v>23</v>
      </c>
      <c r="G9" s="36">
        <v>27</v>
      </c>
      <c r="H9" s="35">
        <v>21</v>
      </c>
      <c r="I9" s="17" t="s">
        <v>23</v>
      </c>
      <c r="J9" s="36">
        <v>15</v>
      </c>
      <c r="K9" s="35">
        <v>9</v>
      </c>
      <c r="L9" s="17" t="s">
        <v>23</v>
      </c>
      <c r="M9" s="36">
        <v>21</v>
      </c>
      <c r="N9" s="19">
        <f aca="true" t="shared" si="0" ref="N9:N14">E9+H9+K9</f>
        <v>55</v>
      </c>
      <c r="O9" s="20">
        <f aca="true" t="shared" si="1" ref="O9:O14">G9+J9+M9</f>
        <v>63</v>
      </c>
      <c r="P9" s="21">
        <f aca="true" t="shared" si="2" ref="P9:P14">IF(E9&gt;G9,1,0)+IF(H9&gt;J9,1,0)+IF(K9&gt;M9,1,0)</f>
        <v>1</v>
      </c>
      <c r="Q9" s="16">
        <f aca="true" t="shared" si="3" ref="Q9:Q14">IF(E9&lt;G9,1,0)+IF(H9&lt;J9,1,0)+IF(K9&lt;M9,1,0)</f>
        <v>2</v>
      </c>
      <c r="R9" s="31">
        <f aca="true" t="shared" si="4" ref="R9:S16">IF(P9=2,1,0)</f>
        <v>0</v>
      </c>
      <c r="S9" s="18">
        <f t="shared" si="4"/>
        <v>1</v>
      </c>
      <c r="T9" s="41"/>
    </row>
    <row r="10" spans="2:20" ht="30" customHeight="1">
      <c r="B10" s="104" t="s">
        <v>22</v>
      </c>
      <c r="C10" s="39" t="s">
        <v>212</v>
      </c>
      <c r="D10" s="39" t="s">
        <v>213</v>
      </c>
      <c r="E10" s="35">
        <v>21</v>
      </c>
      <c r="F10" s="16" t="s">
        <v>23</v>
      </c>
      <c r="G10" s="36">
        <v>14</v>
      </c>
      <c r="H10" s="35">
        <v>21</v>
      </c>
      <c r="I10" s="16" t="s">
        <v>23</v>
      </c>
      <c r="J10" s="36">
        <v>9</v>
      </c>
      <c r="K10" s="35"/>
      <c r="L10" s="16" t="s">
        <v>23</v>
      </c>
      <c r="M10" s="36"/>
      <c r="N10" s="19">
        <f t="shared" si="0"/>
        <v>42</v>
      </c>
      <c r="O10" s="20">
        <f t="shared" si="1"/>
        <v>23</v>
      </c>
      <c r="P10" s="21">
        <f t="shared" si="2"/>
        <v>2</v>
      </c>
      <c r="Q10" s="16">
        <f t="shared" si="3"/>
        <v>0</v>
      </c>
      <c r="R10" s="32">
        <f t="shared" si="4"/>
        <v>1</v>
      </c>
      <c r="S10" s="18">
        <f t="shared" si="4"/>
        <v>0</v>
      </c>
      <c r="T10" s="41"/>
    </row>
    <row r="11" spans="2:20" ht="30" customHeight="1">
      <c r="B11" s="104" t="s">
        <v>21</v>
      </c>
      <c r="C11" s="39" t="s">
        <v>165</v>
      </c>
      <c r="D11" s="39" t="s">
        <v>214</v>
      </c>
      <c r="E11" s="35">
        <v>17</v>
      </c>
      <c r="F11" s="16" t="s">
        <v>23</v>
      </c>
      <c r="G11" s="36">
        <v>21</v>
      </c>
      <c r="H11" s="35">
        <v>17</v>
      </c>
      <c r="I11" s="16" t="s">
        <v>23</v>
      </c>
      <c r="J11" s="36">
        <v>21</v>
      </c>
      <c r="K11" s="35"/>
      <c r="L11" s="16" t="s">
        <v>23</v>
      </c>
      <c r="M11" s="36"/>
      <c r="N11" s="19">
        <f t="shared" si="0"/>
        <v>34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2">
        <f t="shared" si="4"/>
        <v>0</v>
      </c>
      <c r="S11" s="18">
        <f t="shared" si="4"/>
        <v>1</v>
      </c>
      <c r="T11" s="41"/>
    </row>
    <row r="12" spans="2:20" ht="30" customHeight="1">
      <c r="B12" s="104" t="s">
        <v>20</v>
      </c>
      <c r="C12" s="39" t="s">
        <v>167</v>
      </c>
      <c r="D12" s="39" t="s">
        <v>215</v>
      </c>
      <c r="E12" s="35">
        <v>21</v>
      </c>
      <c r="F12" s="16" t="s">
        <v>23</v>
      </c>
      <c r="G12" s="36">
        <v>12</v>
      </c>
      <c r="H12" s="35">
        <v>21</v>
      </c>
      <c r="I12" s="16" t="s">
        <v>23</v>
      </c>
      <c r="J12" s="36">
        <v>9</v>
      </c>
      <c r="K12" s="35"/>
      <c r="L12" s="16" t="s">
        <v>23</v>
      </c>
      <c r="M12" s="36"/>
      <c r="N12" s="19">
        <f t="shared" si="0"/>
        <v>42</v>
      </c>
      <c r="O12" s="20">
        <f t="shared" si="1"/>
        <v>21</v>
      </c>
      <c r="P12" s="21">
        <f t="shared" si="2"/>
        <v>2</v>
      </c>
      <c r="Q12" s="16">
        <f t="shared" si="3"/>
        <v>0</v>
      </c>
      <c r="R12" s="32">
        <f t="shared" si="4"/>
        <v>1</v>
      </c>
      <c r="S12" s="18">
        <f t="shared" si="4"/>
        <v>0</v>
      </c>
      <c r="T12" s="41"/>
    </row>
    <row r="13" spans="2:20" ht="30" customHeight="1">
      <c r="B13" s="104" t="s">
        <v>19</v>
      </c>
      <c r="C13" s="39" t="s">
        <v>216</v>
      </c>
      <c r="D13" s="39" t="s">
        <v>217</v>
      </c>
      <c r="E13" s="35">
        <v>22</v>
      </c>
      <c r="F13" s="16" t="s">
        <v>23</v>
      </c>
      <c r="G13" s="36">
        <v>24</v>
      </c>
      <c r="H13" s="35">
        <v>21</v>
      </c>
      <c r="I13" s="16" t="s">
        <v>23</v>
      </c>
      <c r="J13" s="36">
        <v>10</v>
      </c>
      <c r="K13" s="35">
        <v>21</v>
      </c>
      <c r="L13" s="16" t="s">
        <v>23</v>
      </c>
      <c r="M13" s="36">
        <v>19</v>
      </c>
      <c r="N13" s="19">
        <f t="shared" si="0"/>
        <v>64</v>
      </c>
      <c r="O13" s="20">
        <f t="shared" si="1"/>
        <v>53</v>
      </c>
      <c r="P13" s="21">
        <f t="shared" si="2"/>
        <v>2</v>
      </c>
      <c r="Q13" s="16">
        <f t="shared" si="3"/>
        <v>1</v>
      </c>
      <c r="R13" s="32">
        <f t="shared" si="4"/>
        <v>1</v>
      </c>
      <c r="S13" s="18">
        <f t="shared" si="4"/>
        <v>0</v>
      </c>
      <c r="T13" s="41"/>
    </row>
    <row r="14" spans="2:20" ht="30" customHeight="1">
      <c r="B14" s="104" t="s">
        <v>18</v>
      </c>
      <c r="C14" s="39" t="s">
        <v>171</v>
      </c>
      <c r="D14" s="39" t="s">
        <v>218</v>
      </c>
      <c r="E14" s="35">
        <v>21</v>
      </c>
      <c r="F14" s="16" t="s">
        <v>23</v>
      </c>
      <c r="G14" s="36">
        <v>13</v>
      </c>
      <c r="H14" s="35">
        <v>21</v>
      </c>
      <c r="I14" s="16" t="s">
        <v>23</v>
      </c>
      <c r="J14" s="36">
        <v>11</v>
      </c>
      <c r="K14" s="35"/>
      <c r="L14" s="16" t="s">
        <v>23</v>
      </c>
      <c r="M14" s="36"/>
      <c r="N14" s="19">
        <f t="shared" si="0"/>
        <v>42</v>
      </c>
      <c r="O14" s="20">
        <f t="shared" si="1"/>
        <v>24</v>
      </c>
      <c r="P14" s="21">
        <f t="shared" si="2"/>
        <v>2</v>
      </c>
      <c r="Q14" s="16">
        <f t="shared" si="3"/>
        <v>0</v>
      </c>
      <c r="R14" s="32">
        <f t="shared" si="4"/>
        <v>1</v>
      </c>
      <c r="S14" s="18">
        <f t="shared" si="4"/>
        <v>0</v>
      </c>
      <c r="T14" s="41"/>
    </row>
    <row r="15" spans="2:20" ht="30" customHeight="1">
      <c r="B15" s="104" t="s">
        <v>24</v>
      </c>
      <c r="C15" s="39" t="s">
        <v>172</v>
      </c>
      <c r="D15" s="39" t="s">
        <v>97</v>
      </c>
      <c r="E15" s="35">
        <v>18</v>
      </c>
      <c r="F15" s="16" t="s">
        <v>23</v>
      </c>
      <c r="G15" s="36">
        <v>21</v>
      </c>
      <c r="H15" s="35">
        <v>21</v>
      </c>
      <c r="I15" s="16" t="s">
        <v>23</v>
      </c>
      <c r="J15" s="36">
        <v>17</v>
      </c>
      <c r="K15" s="35">
        <v>21</v>
      </c>
      <c r="L15" s="16" t="s">
        <v>23</v>
      </c>
      <c r="M15" s="36">
        <v>11</v>
      </c>
      <c r="N15" s="19">
        <f>E15+H15+K15</f>
        <v>60</v>
      </c>
      <c r="O15" s="20">
        <f>G15+J15+M15</f>
        <v>49</v>
      </c>
      <c r="P15" s="21">
        <f>IF(E15&gt;G15,1,0)+IF(H15&gt;J15,1,0)+IF(K15&gt;M15,1,0)</f>
        <v>2</v>
      </c>
      <c r="Q15" s="16">
        <f>IF(E15&lt;G15,1,0)+IF(H15&lt;J15,1,0)+IF(K15&lt;M15,1,0)</f>
        <v>1</v>
      </c>
      <c r="R15" s="32">
        <f t="shared" si="4"/>
        <v>1</v>
      </c>
      <c r="S15" s="18">
        <f t="shared" si="4"/>
        <v>0</v>
      </c>
      <c r="T15" s="41"/>
    </row>
    <row r="16" spans="2:20" ht="30" customHeight="1" thickBot="1">
      <c r="B16" s="104" t="s">
        <v>17</v>
      </c>
      <c r="C16" s="39" t="s">
        <v>82</v>
      </c>
      <c r="D16" s="39" t="s">
        <v>65</v>
      </c>
      <c r="E16" s="35">
        <v>19</v>
      </c>
      <c r="F16" s="16" t="s">
        <v>23</v>
      </c>
      <c r="G16" s="36">
        <v>21</v>
      </c>
      <c r="H16" s="35">
        <v>17</v>
      </c>
      <c r="I16" s="16" t="s">
        <v>23</v>
      </c>
      <c r="J16" s="36">
        <v>21</v>
      </c>
      <c r="K16" s="35"/>
      <c r="L16" s="16" t="s">
        <v>23</v>
      </c>
      <c r="M16" s="36"/>
      <c r="N16" s="19">
        <f>E16+H16+K16</f>
        <v>36</v>
      </c>
      <c r="O16" s="20">
        <f>G16+J16+M16</f>
        <v>42</v>
      </c>
      <c r="P16" s="21">
        <f>IF(E16&gt;G16,1,0)+IF(H16&gt;J16,1,0)+IF(K16&gt;M16,1,0)</f>
        <v>0</v>
      </c>
      <c r="Q16" s="16">
        <f>IF(E16&lt;G16,1,0)+IF(H16&lt;J16,1,0)+IF(K16&lt;M16,1,0)</f>
        <v>2</v>
      </c>
      <c r="R16" s="32">
        <f t="shared" si="4"/>
        <v>0</v>
      </c>
      <c r="S16" s="18">
        <f t="shared" si="4"/>
        <v>1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SPARTAK CHRÁST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375</v>
      </c>
      <c r="O17" s="24">
        <f t="shared" si="5"/>
        <v>317</v>
      </c>
      <c r="P17" s="23">
        <f t="shared" si="5"/>
        <v>11</v>
      </c>
      <c r="Q17" s="25">
        <f t="shared" si="5"/>
        <v>8</v>
      </c>
      <c r="R17" s="23">
        <f t="shared" si="5"/>
        <v>5</v>
      </c>
      <c r="S17" s="24">
        <f t="shared" si="5"/>
        <v>3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29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198</v>
      </c>
      <c r="T4" s="145"/>
    </row>
    <row r="5" spans="2:20" ht="19.5" customHeight="1">
      <c r="B5" s="5" t="s">
        <v>3</v>
      </c>
      <c r="C5" s="43"/>
      <c r="D5" s="146" t="s">
        <v>63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123" t="s">
        <v>1</v>
      </c>
      <c r="R5" s="124"/>
      <c r="S5" s="125" t="s">
        <v>135</v>
      </c>
      <c r="T5" s="126"/>
    </row>
    <row r="6" spans="2:20" ht="19.5" customHeight="1" thickBot="1">
      <c r="B6" s="7" t="s">
        <v>4</v>
      </c>
      <c r="C6" s="103"/>
      <c r="D6" s="127" t="s">
        <v>66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36</v>
      </c>
      <c r="T6" s="34" t="s">
        <v>26</v>
      </c>
    </row>
    <row r="7" spans="2:20" ht="24.75" customHeight="1">
      <c r="B7" s="8"/>
      <c r="C7" s="9" t="str">
        <f>D4</f>
        <v>SK Jupiter A</v>
      </c>
      <c r="D7" s="9" t="str">
        <f>D5</f>
        <v>TJ Sokol Doubravka B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39" t="s">
        <v>186</v>
      </c>
      <c r="D9" s="40" t="s">
        <v>139</v>
      </c>
      <c r="E9" s="35">
        <v>17</v>
      </c>
      <c r="F9" s="17" t="s">
        <v>23</v>
      </c>
      <c r="G9" s="36">
        <v>21</v>
      </c>
      <c r="H9" s="35">
        <v>21</v>
      </c>
      <c r="I9" s="17" t="s">
        <v>23</v>
      </c>
      <c r="J9" s="36">
        <v>18</v>
      </c>
      <c r="K9" s="35">
        <v>17</v>
      </c>
      <c r="L9" s="17" t="s">
        <v>23</v>
      </c>
      <c r="M9" s="36">
        <v>21</v>
      </c>
      <c r="N9" s="19">
        <f aca="true" t="shared" si="0" ref="N9:N14">E9+H9+K9</f>
        <v>55</v>
      </c>
      <c r="O9" s="20">
        <f aca="true" t="shared" si="1" ref="O9:O14">G9+J9+M9</f>
        <v>60</v>
      </c>
      <c r="P9" s="21">
        <f aca="true" t="shared" si="2" ref="P9:P14">IF(E9&gt;G9,1,0)+IF(H9&gt;J9,1,0)+IF(K9&gt;M9,1,0)</f>
        <v>1</v>
      </c>
      <c r="Q9" s="16">
        <f aca="true" t="shared" si="3" ref="Q9:Q14">IF(E9&lt;G9,1,0)+IF(H9&lt;J9,1,0)+IF(K9&lt;M9,1,0)</f>
        <v>2</v>
      </c>
      <c r="R9" s="31">
        <f aca="true" t="shared" si="4" ref="R9:S16">IF(P9=2,1,0)</f>
        <v>0</v>
      </c>
      <c r="S9" s="18">
        <f t="shared" si="4"/>
        <v>1</v>
      </c>
      <c r="T9" s="41"/>
    </row>
    <row r="10" spans="2:20" ht="30" customHeight="1">
      <c r="B10" s="104" t="s">
        <v>22</v>
      </c>
      <c r="C10" s="39" t="s">
        <v>199</v>
      </c>
      <c r="D10" s="39" t="s">
        <v>200</v>
      </c>
      <c r="E10" s="35">
        <v>21</v>
      </c>
      <c r="F10" s="16" t="s">
        <v>23</v>
      </c>
      <c r="G10" s="36">
        <v>14</v>
      </c>
      <c r="H10" s="35">
        <v>21</v>
      </c>
      <c r="I10" s="16" t="s">
        <v>23</v>
      </c>
      <c r="J10" s="36">
        <v>12</v>
      </c>
      <c r="K10" s="35"/>
      <c r="L10" s="16" t="s">
        <v>23</v>
      </c>
      <c r="M10" s="36"/>
      <c r="N10" s="19">
        <f t="shared" si="0"/>
        <v>42</v>
      </c>
      <c r="O10" s="20">
        <f t="shared" si="1"/>
        <v>26</v>
      </c>
      <c r="P10" s="21">
        <f t="shared" si="2"/>
        <v>2</v>
      </c>
      <c r="Q10" s="16">
        <f t="shared" si="3"/>
        <v>0</v>
      </c>
      <c r="R10" s="32">
        <f t="shared" si="4"/>
        <v>1</v>
      </c>
      <c r="S10" s="18">
        <f t="shared" si="4"/>
        <v>0</v>
      </c>
      <c r="T10" s="41"/>
    </row>
    <row r="11" spans="2:20" ht="30" customHeight="1">
      <c r="B11" s="104" t="s">
        <v>21</v>
      </c>
      <c r="C11" s="39" t="s">
        <v>176</v>
      </c>
      <c r="D11" s="39" t="s">
        <v>201</v>
      </c>
      <c r="E11" s="35">
        <v>15</v>
      </c>
      <c r="F11" s="16" t="s">
        <v>23</v>
      </c>
      <c r="G11" s="36">
        <v>21</v>
      </c>
      <c r="H11" s="35">
        <v>15</v>
      </c>
      <c r="I11" s="16" t="s">
        <v>23</v>
      </c>
      <c r="J11" s="36">
        <v>21</v>
      </c>
      <c r="K11" s="35"/>
      <c r="L11" s="16" t="s">
        <v>23</v>
      </c>
      <c r="M11" s="36"/>
      <c r="N11" s="19">
        <f t="shared" si="0"/>
        <v>30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2">
        <f t="shared" si="4"/>
        <v>0</v>
      </c>
      <c r="S11" s="18">
        <f t="shared" si="4"/>
        <v>1</v>
      </c>
      <c r="T11" s="41"/>
    </row>
    <row r="12" spans="2:20" ht="30" customHeight="1">
      <c r="B12" s="104" t="s">
        <v>20</v>
      </c>
      <c r="C12" s="39" t="s">
        <v>73</v>
      </c>
      <c r="D12" s="39" t="s">
        <v>145</v>
      </c>
      <c r="E12" s="35">
        <v>21</v>
      </c>
      <c r="F12" s="16" t="s">
        <v>23</v>
      </c>
      <c r="G12" s="36">
        <v>23</v>
      </c>
      <c r="H12" s="35">
        <v>21</v>
      </c>
      <c r="I12" s="16" t="s">
        <v>23</v>
      </c>
      <c r="J12" s="36">
        <v>19</v>
      </c>
      <c r="K12" s="35">
        <v>21</v>
      </c>
      <c r="L12" s="16" t="s">
        <v>23</v>
      </c>
      <c r="M12" s="36">
        <v>18</v>
      </c>
      <c r="N12" s="19">
        <f t="shared" si="0"/>
        <v>63</v>
      </c>
      <c r="O12" s="20">
        <f t="shared" si="1"/>
        <v>60</v>
      </c>
      <c r="P12" s="21">
        <f t="shared" si="2"/>
        <v>2</v>
      </c>
      <c r="Q12" s="16">
        <f t="shared" si="3"/>
        <v>1</v>
      </c>
      <c r="R12" s="32">
        <f t="shared" si="4"/>
        <v>1</v>
      </c>
      <c r="S12" s="18">
        <f t="shared" si="4"/>
        <v>0</v>
      </c>
      <c r="T12" s="41"/>
    </row>
    <row r="13" spans="2:20" ht="30" customHeight="1">
      <c r="B13" s="104" t="s">
        <v>19</v>
      </c>
      <c r="C13" s="39" t="s">
        <v>202</v>
      </c>
      <c r="D13" s="39" t="s">
        <v>203</v>
      </c>
      <c r="E13" s="35">
        <v>21</v>
      </c>
      <c r="F13" s="16" t="s">
        <v>23</v>
      </c>
      <c r="G13" s="36">
        <v>15</v>
      </c>
      <c r="H13" s="35">
        <v>21</v>
      </c>
      <c r="I13" s="16" t="s">
        <v>23</v>
      </c>
      <c r="J13" s="36">
        <v>16</v>
      </c>
      <c r="K13" s="35"/>
      <c r="L13" s="16" t="s">
        <v>23</v>
      </c>
      <c r="M13" s="36"/>
      <c r="N13" s="19">
        <f t="shared" si="0"/>
        <v>42</v>
      </c>
      <c r="O13" s="20">
        <f t="shared" si="1"/>
        <v>31</v>
      </c>
      <c r="P13" s="21">
        <f t="shared" si="2"/>
        <v>2</v>
      </c>
      <c r="Q13" s="16">
        <f t="shared" si="3"/>
        <v>0</v>
      </c>
      <c r="R13" s="32">
        <f t="shared" si="4"/>
        <v>1</v>
      </c>
      <c r="S13" s="18">
        <f t="shared" si="4"/>
        <v>0</v>
      </c>
      <c r="T13" s="41"/>
    </row>
    <row r="14" spans="2:20" ht="30" customHeight="1">
      <c r="B14" s="104" t="s">
        <v>18</v>
      </c>
      <c r="C14" s="39" t="s">
        <v>204</v>
      </c>
      <c r="D14" s="39" t="s">
        <v>94</v>
      </c>
      <c r="E14" s="35">
        <v>15</v>
      </c>
      <c r="F14" s="16" t="s">
        <v>23</v>
      </c>
      <c r="G14" s="36">
        <v>21</v>
      </c>
      <c r="H14" s="35">
        <v>21</v>
      </c>
      <c r="I14" s="16" t="s">
        <v>23</v>
      </c>
      <c r="J14" s="36">
        <v>13</v>
      </c>
      <c r="K14" s="35">
        <v>21</v>
      </c>
      <c r="L14" s="16" t="s">
        <v>23</v>
      </c>
      <c r="M14" s="36">
        <v>10</v>
      </c>
      <c r="N14" s="19">
        <f t="shared" si="0"/>
        <v>57</v>
      </c>
      <c r="O14" s="20">
        <f t="shared" si="1"/>
        <v>44</v>
      </c>
      <c r="P14" s="21">
        <f t="shared" si="2"/>
        <v>2</v>
      </c>
      <c r="Q14" s="16">
        <f t="shared" si="3"/>
        <v>1</v>
      </c>
      <c r="R14" s="32">
        <f t="shared" si="4"/>
        <v>1</v>
      </c>
      <c r="S14" s="18">
        <f t="shared" si="4"/>
        <v>0</v>
      </c>
      <c r="T14" s="41"/>
    </row>
    <row r="15" spans="2:20" ht="30" customHeight="1">
      <c r="B15" s="104" t="s">
        <v>24</v>
      </c>
      <c r="C15" s="39" t="s">
        <v>205</v>
      </c>
      <c r="D15" s="39" t="s">
        <v>206</v>
      </c>
      <c r="E15" s="35">
        <v>21</v>
      </c>
      <c r="F15" s="16" t="s">
        <v>23</v>
      </c>
      <c r="G15" s="36">
        <v>18</v>
      </c>
      <c r="H15" s="35">
        <v>22</v>
      </c>
      <c r="I15" s="16" t="s">
        <v>23</v>
      </c>
      <c r="J15" s="36">
        <v>20</v>
      </c>
      <c r="K15" s="35"/>
      <c r="L15" s="16" t="s">
        <v>23</v>
      </c>
      <c r="M15" s="36"/>
      <c r="N15" s="19">
        <f>E15+H15+K15</f>
        <v>43</v>
      </c>
      <c r="O15" s="20">
        <f>G15+J15+M15</f>
        <v>38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2">
        <f t="shared" si="4"/>
        <v>1</v>
      </c>
      <c r="S15" s="18">
        <f t="shared" si="4"/>
        <v>0</v>
      </c>
      <c r="T15" s="41"/>
    </row>
    <row r="16" spans="2:20" ht="30" customHeight="1" thickBot="1">
      <c r="B16" s="104" t="s">
        <v>17</v>
      </c>
      <c r="C16" s="39" t="s">
        <v>90</v>
      </c>
      <c r="D16" s="39" t="s">
        <v>152</v>
      </c>
      <c r="E16" s="35">
        <v>21</v>
      </c>
      <c r="F16" s="16" t="s">
        <v>23</v>
      </c>
      <c r="G16" s="36">
        <v>17</v>
      </c>
      <c r="H16" s="35">
        <v>21</v>
      </c>
      <c r="I16" s="16" t="s">
        <v>23</v>
      </c>
      <c r="J16" s="36">
        <v>18</v>
      </c>
      <c r="K16" s="35"/>
      <c r="L16" s="16" t="s">
        <v>23</v>
      </c>
      <c r="M16" s="36"/>
      <c r="N16" s="19">
        <f>E16+H16+K16</f>
        <v>42</v>
      </c>
      <c r="O16" s="20">
        <f>G16+J16+M16</f>
        <v>35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2">
        <f t="shared" si="4"/>
        <v>1</v>
      </c>
      <c r="S16" s="18">
        <f t="shared" si="4"/>
        <v>0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SK Jupiter A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374</v>
      </c>
      <c r="O17" s="24">
        <f t="shared" si="5"/>
        <v>336</v>
      </c>
      <c r="P17" s="23">
        <f t="shared" si="5"/>
        <v>13</v>
      </c>
      <c r="Q17" s="25">
        <f t="shared" si="5"/>
        <v>6</v>
      </c>
      <c r="R17" s="23">
        <f t="shared" si="5"/>
        <v>6</v>
      </c>
      <c r="S17" s="24">
        <f t="shared" si="5"/>
        <v>2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 t="s">
        <v>207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158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134</v>
      </c>
      <c r="T4" s="145"/>
    </row>
    <row r="5" spans="2:20" ht="19.5" customHeight="1">
      <c r="B5" s="5" t="s">
        <v>3</v>
      </c>
      <c r="C5" s="43"/>
      <c r="D5" s="149" t="s">
        <v>30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  <c r="Q5" s="123" t="s">
        <v>1</v>
      </c>
      <c r="R5" s="124"/>
      <c r="S5" s="125" t="s">
        <v>135</v>
      </c>
      <c r="T5" s="126"/>
    </row>
    <row r="6" spans="2:20" ht="19.5" customHeight="1" thickBot="1">
      <c r="B6" s="7" t="s">
        <v>4</v>
      </c>
      <c r="C6" s="103"/>
      <c r="D6" s="127" t="s">
        <v>137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27</v>
      </c>
      <c r="T6" s="34" t="s">
        <v>26</v>
      </c>
    </row>
    <row r="7" spans="2:20" ht="24.75" customHeight="1">
      <c r="B7" s="8"/>
      <c r="C7" s="9" t="str">
        <f>D4</f>
        <v>TJ Sokol Doubravka C</v>
      </c>
      <c r="D7" s="9" t="str">
        <f>D5</f>
        <v>Spartak Chrást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39" t="s">
        <v>153</v>
      </c>
      <c r="D9" s="40" t="s">
        <v>154</v>
      </c>
      <c r="E9" s="35">
        <v>7</v>
      </c>
      <c r="F9" s="17" t="s">
        <v>23</v>
      </c>
      <c r="G9" s="36">
        <v>21</v>
      </c>
      <c r="H9" s="35">
        <v>21</v>
      </c>
      <c r="I9" s="17" t="s">
        <v>23</v>
      </c>
      <c r="J9" s="36">
        <v>8</v>
      </c>
      <c r="K9" s="35">
        <v>20</v>
      </c>
      <c r="L9" s="17" t="s">
        <v>23</v>
      </c>
      <c r="M9" s="36">
        <v>12</v>
      </c>
      <c r="N9" s="19">
        <f aca="true" t="shared" si="0" ref="N9:N14">E9+H9+K9</f>
        <v>48</v>
      </c>
      <c r="O9" s="20">
        <f aca="true" t="shared" si="1" ref="O9:O14">G9+J9+M9</f>
        <v>41</v>
      </c>
      <c r="P9" s="21">
        <f aca="true" t="shared" si="2" ref="P9:P14">IF(E9&gt;G9,1,0)+IF(H9&gt;J9,1,0)+IF(K9&gt;M9,1,0)</f>
        <v>2</v>
      </c>
      <c r="Q9" s="16">
        <f aca="true" t="shared" si="3" ref="Q9:Q14">IF(E9&lt;G9,1,0)+IF(H9&lt;J9,1,0)+IF(K9&lt;M9,1,0)</f>
        <v>1</v>
      </c>
      <c r="R9" s="31">
        <f aca="true" t="shared" si="4" ref="R9:S16">IF(P9=2,1,0)</f>
        <v>1</v>
      </c>
      <c r="S9" s="18">
        <f t="shared" si="4"/>
        <v>0</v>
      </c>
      <c r="T9" s="41"/>
    </row>
    <row r="10" spans="2:20" ht="30" customHeight="1">
      <c r="B10" s="104" t="s">
        <v>22</v>
      </c>
      <c r="C10" s="39" t="s">
        <v>140</v>
      </c>
      <c r="D10" s="39" t="s">
        <v>155</v>
      </c>
      <c r="E10" s="35">
        <v>8</v>
      </c>
      <c r="F10" s="16" t="s">
        <v>23</v>
      </c>
      <c r="G10" s="36">
        <v>21</v>
      </c>
      <c r="H10" s="35">
        <v>11</v>
      </c>
      <c r="I10" s="16" t="s">
        <v>23</v>
      </c>
      <c r="J10" s="36">
        <v>21</v>
      </c>
      <c r="K10" s="35"/>
      <c r="L10" s="16" t="s">
        <v>23</v>
      </c>
      <c r="M10" s="36"/>
      <c r="N10" s="19">
        <f t="shared" si="0"/>
        <v>19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2">
        <f t="shared" si="4"/>
        <v>0</v>
      </c>
      <c r="S10" s="18">
        <f t="shared" si="4"/>
        <v>1</v>
      </c>
      <c r="T10" s="41"/>
    </row>
    <row r="11" spans="2:20" ht="30" customHeight="1">
      <c r="B11" s="104" t="s">
        <v>21</v>
      </c>
      <c r="C11" s="39" t="s">
        <v>142</v>
      </c>
      <c r="D11" s="39" t="s">
        <v>77</v>
      </c>
      <c r="E11" s="35">
        <v>12</v>
      </c>
      <c r="F11" s="16" t="s">
        <v>23</v>
      </c>
      <c r="G11" s="36">
        <v>21</v>
      </c>
      <c r="H11" s="35">
        <v>14</v>
      </c>
      <c r="I11" s="16" t="s">
        <v>23</v>
      </c>
      <c r="J11" s="36">
        <v>21</v>
      </c>
      <c r="K11" s="35"/>
      <c r="L11" s="16" t="s">
        <v>23</v>
      </c>
      <c r="M11" s="36"/>
      <c r="N11" s="19">
        <f t="shared" si="0"/>
        <v>26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2">
        <f t="shared" si="4"/>
        <v>0</v>
      </c>
      <c r="S11" s="18">
        <f t="shared" si="4"/>
        <v>1</v>
      </c>
      <c r="T11" s="41"/>
    </row>
    <row r="12" spans="2:20" ht="30" customHeight="1">
      <c r="B12" s="104" t="s">
        <v>20</v>
      </c>
      <c r="C12" s="39" t="s">
        <v>144</v>
      </c>
      <c r="D12" s="39" t="s">
        <v>78</v>
      </c>
      <c r="E12" s="35">
        <v>19</v>
      </c>
      <c r="F12" s="16" t="s">
        <v>23</v>
      </c>
      <c r="G12" s="36">
        <v>21</v>
      </c>
      <c r="H12" s="35">
        <v>18</v>
      </c>
      <c r="I12" s="16" t="s">
        <v>23</v>
      </c>
      <c r="J12" s="36">
        <v>21</v>
      </c>
      <c r="K12" s="35"/>
      <c r="L12" s="16" t="s">
        <v>23</v>
      </c>
      <c r="M12" s="36"/>
      <c r="N12" s="19">
        <f t="shared" si="0"/>
        <v>37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2">
        <f t="shared" si="4"/>
        <v>0</v>
      </c>
      <c r="S12" s="18">
        <f t="shared" si="4"/>
        <v>1</v>
      </c>
      <c r="T12" s="41"/>
    </row>
    <row r="13" spans="2:20" ht="30" customHeight="1">
      <c r="B13" s="104" t="s">
        <v>19</v>
      </c>
      <c r="C13" s="39" t="s">
        <v>146</v>
      </c>
      <c r="D13" s="39" t="s">
        <v>156</v>
      </c>
      <c r="E13" s="35">
        <v>21</v>
      </c>
      <c r="F13" s="16" t="s">
        <v>23</v>
      </c>
      <c r="G13" s="36">
        <v>17</v>
      </c>
      <c r="H13" s="35">
        <v>21</v>
      </c>
      <c r="I13" s="16" t="s">
        <v>23</v>
      </c>
      <c r="J13" s="36">
        <v>17</v>
      </c>
      <c r="K13" s="35"/>
      <c r="L13" s="16" t="s">
        <v>23</v>
      </c>
      <c r="M13" s="36"/>
      <c r="N13" s="19">
        <f t="shared" si="0"/>
        <v>42</v>
      </c>
      <c r="O13" s="20">
        <f t="shared" si="1"/>
        <v>34</v>
      </c>
      <c r="P13" s="21">
        <f t="shared" si="2"/>
        <v>2</v>
      </c>
      <c r="Q13" s="16">
        <f t="shared" si="3"/>
        <v>0</v>
      </c>
      <c r="R13" s="32">
        <f t="shared" si="4"/>
        <v>1</v>
      </c>
      <c r="S13" s="18">
        <f t="shared" si="4"/>
        <v>0</v>
      </c>
      <c r="T13" s="41"/>
    </row>
    <row r="14" spans="2:20" ht="30" customHeight="1">
      <c r="B14" s="104" t="s">
        <v>18</v>
      </c>
      <c r="C14" s="39" t="s">
        <v>157</v>
      </c>
      <c r="D14" s="39" t="s">
        <v>81</v>
      </c>
      <c r="E14" s="35">
        <v>15</v>
      </c>
      <c r="F14" s="16" t="s">
        <v>23</v>
      </c>
      <c r="G14" s="36">
        <v>21</v>
      </c>
      <c r="H14" s="35">
        <v>25</v>
      </c>
      <c r="I14" s="16" t="s">
        <v>23</v>
      </c>
      <c r="J14" s="36">
        <v>23</v>
      </c>
      <c r="K14" s="35">
        <v>9</v>
      </c>
      <c r="L14" s="16" t="s">
        <v>23</v>
      </c>
      <c r="M14" s="36">
        <v>21</v>
      </c>
      <c r="N14" s="19">
        <f t="shared" si="0"/>
        <v>49</v>
      </c>
      <c r="O14" s="20">
        <f t="shared" si="1"/>
        <v>65</v>
      </c>
      <c r="P14" s="21">
        <f t="shared" si="2"/>
        <v>1</v>
      </c>
      <c r="Q14" s="16">
        <f t="shared" si="3"/>
        <v>2</v>
      </c>
      <c r="R14" s="32">
        <f t="shared" si="4"/>
        <v>0</v>
      </c>
      <c r="S14" s="18">
        <f t="shared" si="4"/>
        <v>1</v>
      </c>
      <c r="T14" s="41"/>
    </row>
    <row r="15" spans="2:20" ht="30" customHeight="1">
      <c r="B15" s="104" t="s">
        <v>24</v>
      </c>
      <c r="C15" s="39" t="s">
        <v>149</v>
      </c>
      <c r="D15" s="39" t="s">
        <v>93</v>
      </c>
      <c r="E15" s="35">
        <v>21</v>
      </c>
      <c r="F15" s="16" t="s">
        <v>23</v>
      </c>
      <c r="G15" s="36">
        <v>17</v>
      </c>
      <c r="H15" s="35">
        <v>12</v>
      </c>
      <c r="I15" s="16" t="s">
        <v>23</v>
      </c>
      <c r="J15" s="36">
        <v>21</v>
      </c>
      <c r="K15" s="35">
        <v>6</v>
      </c>
      <c r="L15" s="16" t="s">
        <v>23</v>
      </c>
      <c r="M15" s="36">
        <v>21</v>
      </c>
      <c r="N15" s="19">
        <f>E15+H15+K15</f>
        <v>39</v>
      </c>
      <c r="O15" s="20">
        <f>G15+J15+M15</f>
        <v>59</v>
      </c>
      <c r="P15" s="21">
        <f>IF(E15&gt;G15,1,0)+IF(H15&gt;J15,1,0)+IF(K15&gt;M15,1,0)</f>
        <v>1</v>
      </c>
      <c r="Q15" s="16">
        <f>IF(E15&lt;G15,1,0)+IF(H15&lt;J15,1,0)+IF(K15&lt;M15,1,0)</f>
        <v>2</v>
      </c>
      <c r="R15" s="32">
        <f t="shared" si="4"/>
        <v>0</v>
      </c>
      <c r="S15" s="18">
        <f t="shared" si="4"/>
        <v>1</v>
      </c>
      <c r="T15" s="41"/>
    </row>
    <row r="16" spans="2:20" ht="30" customHeight="1" thickBot="1">
      <c r="B16" s="104" t="s">
        <v>17</v>
      </c>
      <c r="C16" s="39" t="s">
        <v>148</v>
      </c>
      <c r="D16" s="39" t="s">
        <v>79</v>
      </c>
      <c r="E16" s="35">
        <v>21</v>
      </c>
      <c r="F16" s="16" t="s">
        <v>23</v>
      </c>
      <c r="G16" s="36">
        <v>11</v>
      </c>
      <c r="H16" s="35">
        <v>23</v>
      </c>
      <c r="I16" s="16" t="s">
        <v>23</v>
      </c>
      <c r="J16" s="36">
        <v>21</v>
      </c>
      <c r="K16" s="35"/>
      <c r="L16" s="16" t="s">
        <v>23</v>
      </c>
      <c r="M16" s="36"/>
      <c r="N16" s="19">
        <f>E16+H16+K16</f>
        <v>44</v>
      </c>
      <c r="O16" s="20">
        <f>G16+J16+M16</f>
        <v>32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2">
        <f t="shared" si="4"/>
        <v>1</v>
      </c>
      <c r="S16" s="18">
        <f t="shared" si="4"/>
        <v>0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Spartak Chrást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304</v>
      </c>
      <c r="O17" s="24">
        <f t="shared" si="5"/>
        <v>357</v>
      </c>
      <c r="P17" s="23">
        <f t="shared" si="5"/>
        <v>8</v>
      </c>
      <c r="Q17" s="25">
        <f t="shared" si="5"/>
        <v>11</v>
      </c>
      <c r="R17" s="23">
        <f t="shared" si="5"/>
        <v>3</v>
      </c>
      <c r="S17" s="24">
        <f t="shared" si="5"/>
        <v>5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63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134</v>
      </c>
      <c r="T4" s="145"/>
    </row>
    <row r="5" spans="2:20" ht="19.5" customHeight="1">
      <c r="B5" s="5" t="s">
        <v>3</v>
      </c>
      <c r="C5" s="43"/>
      <c r="D5" s="146" t="s">
        <v>64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123" t="s">
        <v>1</v>
      </c>
      <c r="R5" s="124"/>
      <c r="S5" s="125" t="s">
        <v>135</v>
      </c>
      <c r="T5" s="126"/>
    </row>
    <row r="6" spans="2:20" ht="19.5" customHeight="1" thickBot="1">
      <c r="B6" s="7" t="s">
        <v>4</v>
      </c>
      <c r="C6" s="103"/>
      <c r="D6" s="127" t="s">
        <v>136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27</v>
      </c>
      <c r="T6" s="34" t="s">
        <v>26</v>
      </c>
    </row>
    <row r="7" spans="2:20" ht="24.75" customHeight="1">
      <c r="B7" s="8"/>
      <c r="C7" s="9" t="str">
        <f>D4</f>
        <v>TJ Sokol Doubravka B</v>
      </c>
      <c r="D7" s="9" t="str">
        <f>D5</f>
        <v>SK Jupiter B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39" t="s">
        <v>122</v>
      </c>
      <c r="D9" s="40" t="s">
        <v>123</v>
      </c>
      <c r="E9" s="35">
        <v>21</v>
      </c>
      <c r="F9" s="17" t="s">
        <v>23</v>
      </c>
      <c r="G9" s="36">
        <v>16</v>
      </c>
      <c r="H9" s="35">
        <v>21</v>
      </c>
      <c r="I9" s="17" t="s">
        <v>23</v>
      </c>
      <c r="J9" s="36">
        <v>16</v>
      </c>
      <c r="K9" s="35"/>
      <c r="L9" s="17" t="s">
        <v>23</v>
      </c>
      <c r="M9" s="36"/>
      <c r="N9" s="19">
        <f aca="true" t="shared" si="0" ref="N9:N14">E9+H9+K9</f>
        <v>42</v>
      </c>
      <c r="O9" s="20">
        <f aca="true" t="shared" si="1" ref="O9:O14">G9+J9+M9</f>
        <v>32</v>
      </c>
      <c r="P9" s="21">
        <f aca="true" t="shared" si="2" ref="P9:P14">IF(E9&gt;G9,1,0)+IF(H9&gt;J9,1,0)+IF(K9&gt;M9,1,0)</f>
        <v>2</v>
      </c>
      <c r="Q9" s="16">
        <f aca="true" t="shared" si="3" ref="Q9:Q14">IF(E9&lt;G9,1,0)+IF(H9&lt;J9,1,0)+IF(K9&lt;M9,1,0)</f>
        <v>0</v>
      </c>
      <c r="R9" s="31">
        <f aca="true" t="shared" si="4" ref="R9:S16">IF(P9=2,1,0)</f>
        <v>1</v>
      </c>
      <c r="S9" s="18">
        <f t="shared" si="4"/>
        <v>0</v>
      </c>
      <c r="T9" s="41"/>
    </row>
    <row r="10" spans="2:20" ht="30" customHeight="1">
      <c r="B10" s="104" t="s">
        <v>22</v>
      </c>
      <c r="C10" s="39" t="s">
        <v>124</v>
      </c>
      <c r="D10" s="39" t="s">
        <v>125</v>
      </c>
      <c r="E10" s="35">
        <v>21</v>
      </c>
      <c r="F10" s="16" t="s">
        <v>23</v>
      </c>
      <c r="G10" s="36">
        <v>17</v>
      </c>
      <c r="H10" s="35">
        <v>17</v>
      </c>
      <c r="I10" s="16" t="s">
        <v>23</v>
      </c>
      <c r="J10" s="36">
        <v>21</v>
      </c>
      <c r="K10" s="35">
        <v>21</v>
      </c>
      <c r="L10" s="16" t="s">
        <v>23</v>
      </c>
      <c r="M10" s="36">
        <v>16</v>
      </c>
      <c r="N10" s="19">
        <f t="shared" si="0"/>
        <v>59</v>
      </c>
      <c r="O10" s="20">
        <f t="shared" si="1"/>
        <v>54</v>
      </c>
      <c r="P10" s="21">
        <f t="shared" si="2"/>
        <v>2</v>
      </c>
      <c r="Q10" s="16">
        <f t="shared" si="3"/>
        <v>1</v>
      </c>
      <c r="R10" s="32">
        <f t="shared" si="4"/>
        <v>1</v>
      </c>
      <c r="S10" s="18">
        <f t="shared" si="4"/>
        <v>0</v>
      </c>
      <c r="T10" s="41"/>
    </row>
    <row r="11" spans="2:20" ht="30" customHeight="1">
      <c r="B11" s="104" t="s">
        <v>21</v>
      </c>
      <c r="C11" s="39" t="s">
        <v>126</v>
      </c>
      <c r="D11" s="39" t="s">
        <v>127</v>
      </c>
      <c r="E11" s="35">
        <v>21</v>
      </c>
      <c r="F11" s="16" t="s">
        <v>23</v>
      </c>
      <c r="G11" s="36">
        <v>13</v>
      </c>
      <c r="H11" s="35">
        <v>21</v>
      </c>
      <c r="I11" s="16" t="s">
        <v>23</v>
      </c>
      <c r="J11" s="36">
        <v>15</v>
      </c>
      <c r="K11" s="35"/>
      <c r="L11" s="16" t="s">
        <v>23</v>
      </c>
      <c r="M11" s="36"/>
      <c r="N11" s="19">
        <f t="shared" si="0"/>
        <v>42</v>
      </c>
      <c r="O11" s="20">
        <f t="shared" si="1"/>
        <v>28</v>
      </c>
      <c r="P11" s="21">
        <f t="shared" si="2"/>
        <v>2</v>
      </c>
      <c r="Q11" s="16">
        <f t="shared" si="3"/>
        <v>0</v>
      </c>
      <c r="R11" s="32">
        <f t="shared" si="4"/>
        <v>1</v>
      </c>
      <c r="S11" s="18">
        <f t="shared" si="4"/>
        <v>0</v>
      </c>
      <c r="T11" s="41"/>
    </row>
    <row r="12" spans="2:20" ht="30" customHeight="1">
      <c r="B12" s="104" t="s">
        <v>20</v>
      </c>
      <c r="C12" s="39" t="s">
        <v>128</v>
      </c>
      <c r="D12" s="39" t="s">
        <v>129</v>
      </c>
      <c r="E12" s="35">
        <v>21</v>
      </c>
      <c r="F12" s="16" t="s">
        <v>23</v>
      </c>
      <c r="G12" s="36">
        <v>14</v>
      </c>
      <c r="H12" s="35">
        <v>21</v>
      </c>
      <c r="I12" s="16" t="s">
        <v>23</v>
      </c>
      <c r="J12" s="36">
        <v>18</v>
      </c>
      <c r="K12" s="35"/>
      <c r="L12" s="16" t="s">
        <v>23</v>
      </c>
      <c r="M12" s="36"/>
      <c r="N12" s="19">
        <f t="shared" si="0"/>
        <v>42</v>
      </c>
      <c r="O12" s="20">
        <f t="shared" si="1"/>
        <v>32</v>
      </c>
      <c r="P12" s="21">
        <f t="shared" si="2"/>
        <v>2</v>
      </c>
      <c r="Q12" s="16">
        <f t="shared" si="3"/>
        <v>0</v>
      </c>
      <c r="R12" s="32">
        <f t="shared" si="4"/>
        <v>1</v>
      </c>
      <c r="S12" s="18">
        <f t="shared" si="4"/>
        <v>0</v>
      </c>
      <c r="T12" s="41"/>
    </row>
    <row r="13" spans="2:20" ht="30" customHeight="1">
      <c r="B13" s="104" t="s">
        <v>19</v>
      </c>
      <c r="C13" s="39" t="s">
        <v>57</v>
      </c>
      <c r="D13" s="39" t="s">
        <v>130</v>
      </c>
      <c r="E13" s="35">
        <v>21</v>
      </c>
      <c r="F13" s="16" t="s">
        <v>23</v>
      </c>
      <c r="G13" s="36">
        <v>19</v>
      </c>
      <c r="H13" s="35">
        <v>21</v>
      </c>
      <c r="I13" s="16" t="s">
        <v>23</v>
      </c>
      <c r="J13" s="36">
        <v>19</v>
      </c>
      <c r="K13" s="35"/>
      <c r="L13" s="16" t="s">
        <v>23</v>
      </c>
      <c r="M13" s="36"/>
      <c r="N13" s="19">
        <f t="shared" si="0"/>
        <v>42</v>
      </c>
      <c r="O13" s="20">
        <f t="shared" si="1"/>
        <v>38</v>
      </c>
      <c r="P13" s="21">
        <f t="shared" si="2"/>
        <v>2</v>
      </c>
      <c r="Q13" s="16">
        <f t="shared" si="3"/>
        <v>0</v>
      </c>
      <c r="R13" s="32">
        <f t="shared" si="4"/>
        <v>1</v>
      </c>
      <c r="S13" s="18">
        <f t="shared" si="4"/>
        <v>0</v>
      </c>
      <c r="T13" s="41"/>
    </row>
    <row r="14" spans="2:20" ht="30" customHeight="1">
      <c r="B14" s="104" t="s">
        <v>18</v>
      </c>
      <c r="C14" s="39" t="s">
        <v>56</v>
      </c>
      <c r="D14" s="39" t="s">
        <v>131</v>
      </c>
      <c r="E14" s="35">
        <v>21</v>
      </c>
      <c r="F14" s="16" t="s">
        <v>23</v>
      </c>
      <c r="G14" s="36">
        <v>14</v>
      </c>
      <c r="H14" s="35">
        <v>21</v>
      </c>
      <c r="I14" s="16" t="s">
        <v>23</v>
      </c>
      <c r="J14" s="36">
        <v>13</v>
      </c>
      <c r="K14" s="35"/>
      <c r="L14" s="16" t="s">
        <v>23</v>
      </c>
      <c r="M14" s="36"/>
      <c r="N14" s="19">
        <f t="shared" si="0"/>
        <v>42</v>
      </c>
      <c r="O14" s="20">
        <f t="shared" si="1"/>
        <v>27</v>
      </c>
      <c r="P14" s="21">
        <f t="shared" si="2"/>
        <v>2</v>
      </c>
      <c r="Q14" s="16">
        <f t="shared" si="3"/>
        <v>0</v>
      </c>
      <c r="R14" s="32">
        <f t="shared" si="4"/>
        <v>1</v>
      </c>
      <c r="S14" s="18">
        <f t="shared" si="4"/>
        <v>0</v>
      </c>
      <c r="T14" s="41"/>
    </row>
    <row r="15" spans="2:20" ht="30" customHeight="1">
      <c r="B15" s="104" t="s">
        <v>24</v>
      </c>
      <c r="C15" s="39" t="s">
        <v>28</v>
      </c>
      <c r="D15" s="39" t="s">
        <v>97</v>
      </c>
      <c r="E15" s="35">
        <v>0</v>
      </c>
      <c r="F15" s="16" t="s">
        <v>23</v>
      </c>
      <c r="G15" s="36">
        <v>21</v>
      </c>
      <c r="H15" s="35">
        <v>0</v>
      </c>
      <c r="I15" s="16" t="s">
        <v>23</v>
      </c>
      <c r="J15" s="36">
        <v>21</v>
      </c>
      <c r="K15" s="35"/>
      <c r="L15" s="16" t="s">
        <v>23</v>
      </c>
      <c r="M15" s="36"/>
      <c r="N15" s="19">
        <f>E15+H15+K15</f>
        <v>0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2">
        <f t="shared" si="4"/>
        <v>0</v>
      </c>
      <c r="S15" s="18">
        <f t="shared" si="4"/>
        <v>1</v>
      </c>
      <c r="T15" s="41"/>
    </row>
    <row r="16" spans="2:20" ht="30" customHeight="1" thickBot="1">
      <c r="B16" s="104" t="s">
        <v>17</v>
      </c>
      <c r="C16" s="39" t="s">
        <v>132</v>
      </c>
      <c r="D16" s="39" t="s">
        <v>65</v>
      </c>
      <c r="E16" s="35">
        <v>21</v>
      </c>
      <c r="F16" s="16" t="s">
        <v>23</v>
      </c>
      <c r="G16" s="36">
        <v>16</v>
      </c>
      <c r="H16" s="35">
        <v>21</v>
      </c>
      <c r="I16" s="16" t="s">
        <v>23</v>
      </c>
      <c r="J16" s="36">
        <v>15</v>
      </c>
      <c r="K16" s="35"/>
      <c r="L16" s="16" t="s">
        <v>23</v>
      </c>
      <c r="M16" s="36"/>
      <c r="N16" s="19">
        <f>E16+H16+K16</f>
        <v>42</v>
      </c>
      <c r="O16" s="20">
        <f>G16+J16+M16</f>
        <v>31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2">
        <f t="shared" si="4"/>
        <v>1</v>
      </c>
      <c r="S16" s="18">
        <f t="shared" si="4"/>
        <v>0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TJ Sokol Doubravka B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311</v>
      </c>
      <c r="O17" s="24">
        <f t="shared" si="5"/>
        <v>284</v>
      </c>
      <c r="P17" s="23">
        <f t="shared" si="5"/>
        <v>14</v>
      </c>
      <c r="Q17" s="25">
        <f t="shared" si="5"/>
        <v>3</v>
      </c>
      <c r="R17" s="23">
        <f t="shared" si="5"/>
        <v>7</v>
      </c>
      <c r="S17" s="24">
        <f t="shared" si="5"/>
        <v>1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 t="s">
        <v>133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29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134</v>
      </c>
      <c r="T4" s="145"/>
    </row>
    <row r="5" spans="2:20" ht="19.5" customHeight="1">
      <c r="B5" s="5" t="s">
        <v>3</v>
      </c>
      <c r="C5" s="43"/>
      <c r="D5" s="146" t="s">
        <v>53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123" t="s">
        <v>1</v>
      </c>
      <c r="R5" s="124"/>
      <c r="S5" s="125" t="s">
        <v>135</v>
      </c>
      <c r="T5" s="126"/>
    </row>
    <row r="6" spans="2:20" ht="19.5" customHeight="1" thickBot="1">
      <c r="B6" s="7" t="s">
        <v>4</v>
      </c>
      <c r="C6" s="103"/>
      <c r="D6" s="127" t="s">
        <v>66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27</v>
      </c>
      <c r="T6" s="34" t="s">
        <v>26</v>
      </c>
    </row>
    <row r="7" spans="2:20" ht="24.75" customHeight="1">
      <c r="B7" s="8"/>
      <c r="C7" s="9" t="str">
        <f>D4</f>
        <v>SK Jupiter A</v>
      </c>
      <c r="D7" s="9" t="str">
        <f>D5</f>
        <v>ZÚ Klatovy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40" t="s">
        <v>173</v>
      </c>
      <c r="D9" s="40" t="s">
        <v>174</v>
      </c>
      <c r="E9" s="35">
        <v>21</v>
      </c>
      <c r="F9" s="17" t="s">
        <v>23</v>
      </c>
      <c r="G9" s="36">
        <v>10</v>
      </c>
      <c r="H9" s="35">
        <v>21</v>
      </c>
      <c r="I9" s="17" t="s">
        <v>23</v>
      </c>
      <c r="J9" s="36">
        <v>15</v>
      </c>
      <c r="K9" s="35"/>
      <c r="L9" s="17" t="s">
        <v>23</v>
      </c>
      <c r="M9" s="36"/>
      <c r="N9" s="19">
        <f aca="true" t="shared" si="0" ref="N9:N14">E9+H9+K9</f>
        <v>42</v>
      </c>
      <c r="O9" s="20">
        <f aca="true" t="shared" si="1" ref="O9:O14">G9+J9+M9</f>
        <v>25</v>
      </c>
      <c r="P9" s="21">
        <f aca="true" t="shared" si="2" ref="P9:P14">IF(E9&gt;G9,1,0)+IF(H9&gt;J9,1,0)+IF(K9&gt;M9,1,0)</f>
        <v>2</v>
      </c>
      <c r="Q9" s="16">
        <f aca="true" t="shared" si="3" ref="Q9:Q14">IF(E9&lt;G9,1,0)+IF(H9&lt;J9,1,0)+IF(K9&lt;M9,1,0)</f>
        <v>0</v>
      </c>
      <c r="R9" s="31">
        <f aca="true" t="shared" si="4" ref="R9:S16">IF(P9=2,1,0)</f>
        <v>1</v>
      </c>
      <c r="S9" s="18">
        <f t="shared" si="4"/>
        <v>0</v>
      </c>
      <c r="T9" s="41"/>
    </row>
    <row r="10" spans="2:20" ht="30" customHeight="1">
      <c r="B10" s="104" t="s">
        <v>22</v>
      </c>
      <c r="C10" s="39" t="s">
        <v>91</v>
      </c>
      <c r="D10" s="39" t="s">
        <v>175</v>
      </c>
      <c r="E10" s="35">
        <v>21</v>
      </c>
      <c r="F10" s="16" t="s">
        <v>23</v>
      </c>
      <c r="G10" s="36">
        <v>18</v>
      </c>
      <c r="H10" s="35">
        <v>24</v>
      </c>
      <c r="I10" s="16" t="s">
        <v>23</v>
      </c>
      <c r="J10" s="36">
        <v>22</v>
      </c>
      <c r="K10" s="35"/>
      <c r="L10" s="16" t="s">
        <v>23</v>
      </c>
      <c r="M10" s="36"/>
      <c r="N10" s="19">
        <f t="shared" si="0"/>
        <v>45</v>
      </c>
      <c r="O10" s="20">
        <f t="shared" si="1"/>
        <v>40</v>
      </c>
      <c r="P10" s="21">
        <f t="shared" si="2"/>
        <v>2</v>
      </c>
      <c r="Q10" s="16">
        <f t="shared" si="3"/>
        <v>0</v>
      </c>
      <c r="R10" s="32">
        <f t="shared" si="4"/>
        <v>1</v>
      </c>
      <c r="S10" s="18">
        <f t="shared" si="4"/>
        <v>0</v>
      </c>
      <c r="T10" s="41"/>
    </row>
    <row r="11" spans="2:20" ht="30" customHeight="1">
      <c r="B11" s="104" t="s">
        <v>21</v>
      </c>
      <c r="C11" s="39" t="s">
        <v>176</v>
      </c>
      <c r="D11" s="39" t="s">
        <v>177</v>
      </c>
      <c r="E11" s="35">
        <v>21</v>
      </c>
      <c r="F11" s="16" t="s">
        <v>23</v>
      </c>
      <c r="G11" s="36">
        <v>10</v>
      </c>
      <c r="H11" s="35">
        <v>17</v>
      </c>
      <c r="I11" s="16" t="s">
        <v>23</v>
      </c>
      <c r="J11" s="36">
        <v>21</v>
      </c>
      <c r="K11" s="35">
        <v>21</v>
      </c>
      <c r="L11" s="16" t="s">
        <v>23</v>
      </c>
      <c r="M11" s="36">
        <v>11</v>
      </c>
      <c r="N11" s="19">
        <f t="shared" si="0"/>
        <v>59</v>
      </c>
      <c r="O11" s="20">
        <f t="shared" si="1"/>
        <v>42</v>
      </c>
      <c r="P11" s="21">
        <f t="shared" si="2"/>
        <v>2</v>
      </c>
      <c r="Q11" s="16">
        <f t="shared" si="3"/>
        <v>1</v>
      </c>
      <c r="R11" s="32">
        <f t="shared" si="4"/>
        <v>1</v>
      </c>
      <c r="S11" s="18">
        <f t="shared" si="4"/>
        <v>0</v>
      </c>
      <c r="T11" s="41"/>
    </row>
    <row r="12" spans="2:20" ht="30" customHeight="1">
      <c r="B12" s="104" t="s">
        <v>20</v>
      </c>
      <c r="C12" s="39" t="s">
        <v>178</v>
      </c>
      <c r="D12" s="39" t="s">
        <v>179</v>
      </c>
      <c r="E12" s="35">
        <v>21</v>
      </c>
      <c r="F12" s="16" t="s">
        <v>23</v>
      </c>
      <c r="G12" s="36">
        <v>15</v>
      </c>
      <c r="H12" s="35">
        <v>21</v>
      </c>
      <c r="I12" s="16" t="s">
        <v>23</v>
      </c>
      <c r="J12" s="36">
        <v>17</v>
      </c>
      <c r="K12" s="35"/>
      <c r="L12" s="16" t="s">
        <v>23</v>
      </c>
      <c r="M12" s="36"/>
      <c r="N12" s="19">
        <f t="shared" si="0"/>
        <v>42</v>
      </c>
      <c r="O12" s="20">
        <f t="shared" si="1"/>
        <v>32</v>
      </c>
      <c r="P12" s="21">
        <f t="shared" si="2"/>
        <v>2</v>
      </c>
      <c r="Q12" s="16">
        <f t="shared" si="3"/>
        <v>0</v>
      </c>
      <c r="R12" s="32">
        <f t="shared" si="4"/>
        <v>1</v>
      </c>
      <c r="S12" s="18">
        <f t="shared" si="4"/>
        <v>0</v>
      </c>
      <c r="T12" s="41"/>
    </row>
    <row r="13" spans="2:20" ht="30" customHeight="1">
      <c r="B13" s="104" t="s">
        <v>19</v>
      </c>
      <c r="C13" s="39" t="s">
        <v>89</v>
      </c>
      <c r="D13" s="39" t="s">
        <v>95</v>
      </c>
      <c r="E13" s="35">
        <v>21</v>
      </c>
      <c r="F13" s="16" t="s">
        <v>23</v>
      </c>
      <c r="G13" s="36">
        <v>16</v>
      </c>
      <c r="H13" s="35">
        <v>12</v>
      </c>
      <c r="I13" s="16" t="s">
        <v>23</v>
      </c>
      <c r="J13" s="36">
        <v>21</v>
      </c>
      <c r="K13" s="35">
        <v>21</v>
      </c>
      <c r="L13" s="16" t="s">
        <v>23</v>
      </c>
      <c r="M13" s="36">
        <v>10</v>
      </c>
      <c r="N13" s="19">
        <f t="shared" si="0"/>
        <v>54</v>
      </c>
      <c r="O13" s="20">
        <f t="shared" si="1"/>
        <v>47</v>
      </c>
      <c r="P13" s="21">
        <f t="shared" si="2"/>
        <v>2</v>
      </c>
      <c r="Q13" s="16">
        <f t="shared" si="3"/>
        <v>1</v>
      </c>
      <c r="R13" s="32">
        <f t="shared" si="4"/>
        <v>1</v>
      </c>
      <c r="S13" s="18">
        <f t="shared" si="4"/>
        <v>0</v>
      </c>
      <c r="T13" s="41"/>
    </row>
    <row r="14" spans="2:20" ht="30" customHeight="1">
      <c r="B14" s="104" t="s">
        <v>18</v>
      </c>
      <c r="C14" s="39" t="s">
        <v>92</v>
      </c>
      <c r="D14" s="39" t="s">
        <v>75</v>
      </c>
      <c r="E14" s="35">
        <v>21</v>
      </c>
      <c r="F14" s="16" t="s">
        <v>23</v>
      </c>
      <c r="G14" s="36">
        <v>13</v>
      </c>
      <c r="H14" s="35">
        <v>10</v>
      </c>
      <c r="I14" s="16" t="s">
        <v>23</v>
      </c>
      <c r="J14" s="36">
        <v>21</v>
      </c>
      <c r="K14" s="35">
        <v>18</v>
      </c>
      <c r="L14" s="16" t="s">
        <v>23</v>
      </c>
      <c r="M14" s="36">
        <v>21</v>
      </c>
      <c r="N14" s="19">
        <f t="shared" si="0"/>
        <v>49</v>
      </c>
      <c r="O14" s="20">
        <f t="shared" si="1"/>
        <v>55</v>
      </c>
      <c r="P14" s="21">
        <f t="shared" si="2"/>
        <v>1</v>
      </c>
      <c r="Q14" s="16">
        <f t="shared" si="3"/>
        <v>2</v>
      </c>
      <c r="R14" s="32">
        <f t="shared" si="4"/>
        <v>0</v>
      </c>
      <c r="S14" s="18">
        <f t="shared" si="4"/>
        <v>1</v>
      </c>
      <c r="T14" s="41"/>
    </row>
    <row r="15" spans="2:20" ht="30" customHeight="1">
      <c r="B15" s="104" t="s">
        <v>24</v>
      </c>
      <c r="C15" s="39" t="s">
        <v>60</v>
      </c>
      <c r="D15" s="39" t="s">
        <v>76</v>
      </c>
      <c r="E15" s="35">
        <v>21</v>
      </c>
      <c r="F15" s="16" t="s">
        <v>23</v>
      </c>
      <c r="G15" s="36">
        <v>16</v>
      </c>
      <c r="H15" s="35">
        <v>21</v>
      </c>
      <c r="I15" s="16" t="s">
        <v>23</v>
      </c>
      <c r="J15" s="36">
        <v>16</v>
      </c>
      <c r="K15" s="35"/>
      <c r="L15" s="16" t="s">
        <v>23</v>
      </c>
      <c r="M15" s="36"/>
      <c r="N15" s="19">
        <f>E15+H15+K15</f>
        <v>42</v>
      </c>
      <c r="O15" s="20">
        <f>G15+J15+M15</f>
        <v>32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2">
        <f t="shared" si="4"/>
        <v>1</v>
      </c>
      <c r="S15" s="18">
        <f t="shared" si="4"/>
        <v>0</v>
      </c>
      <c r="T15" s="41"/>
    </row>
    <row r="16" spans="2:20" ht="30" customHeight="1" thickBot="1">
      <c r="B16" s="104" t="s">
        <v>17</v>
      </c>
      <c r="C16" s="39" t="s">
        <v>90</v>
      </c>
      <c r="D16" s="39" t="s">
        <v>96</v>
      </c>
      <c r="E16" s="35">
        <v>21</v>
      </c>
      <c r="F16" s="16" t="s">
        <v>23</v>
      </c>
      <c r="G16" s="36">
        <v>16</v>
      </c>
      <c r="H16" s="35">
        <v>21</v>
      </c>
      <c r="I16" s="16" t="s">
        <v>23</v>
      </c>
      <c r="J16" s="36">
        <v>13</v>
      </c>
      <c r="K16" s="35"/>
      <c r="L16" s="16" t="s">
        <v>23</v>
      </c>
      <c r="M16" s="36"/>
      <c r="N16" s="19">
        <f>E16+H16+K16</f>
        <v>42</v>
      </c>
      <c r="O16" s="20">
        <f>G16+J16+M16</f>
        <v>29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2">
        <f t="shared" si="4"/>
        <v>1</v>
      </c>
      <c r="S16" s="18">
        <f t="shared" si="4"/>
        <v>0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SK Jupiter A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375</v>
      </c>
      <c r="O17" s="24">
        <f t="shared" si="5"/>
        <v>302</v>
      </c>
      <c r="P17" s="23">
        <f t="shared" si="5"/>
        <v>15</v>
      </c>
      <c r="Q17" s="25">
        <f t="shared" si="5"/>
        <v>4</v>
      </c>
      <c r="R17" s="23">
        <f t="shared" si="5"/>
        <v>7</v>
      </c>
      <c r="S17" s="24">
        <f t="shared" si="5"/>
        <v>1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63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134</v>
      </c>
      <c r="T4" s="145"/>
    </row>
    <row r="5" spans="2:20" ht="19.5" customHeight="1">
      <c r="B5" s="5" t="s">
        <v>3</v>
      </c>
      <c r="C5" s="43"/>
      <c r="D5" s="146" t="s">
        <v>53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123" t="s">
        <v>1</v>
      </c>
      <c r="R5" s="124"/>
      <c r="S5" s="125" t="s">
        <v>135</v>
      </c>
      <c r="T5" s="126"/>
    </row>
    <row r="6" spans="2:20" ht="19.5" customHeight="1" thickBot="1">
      <c r="B6" s="7" t="s">
        <v>4</v>
      </c>
      <c r="C6" s="103"/>
      <c r="D6" s="127" t="s">
        <v>136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27</v>
      </c>
      <c r="T6" s="34" t="s">
        <v>26</v>
      </c>
    </row>
    <row r="7" spans="2:20" ht="24.75" customHeight="1">
      <c r="B7" s="8"/>
      <c r="C7" s="9" t="str">
        <f>D4</f>
        <v>TJ Sokol Doubravka B</v>
      </c>
      <c r="D7" s="9" t="str">
        <f>D5</f>
        <v>ZÚ Klatovy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39" t="s">
        <v>122</v>
      </c>
      <c r="D9" s="40" t="s">
        <v>193</v>
      </c>
      <c r="E9" s="35">
        <v>21</v>
      </c>
      <c r="F9" s="17" t="s">
        <v>23</v>
      </c>
      <c r="G9" s="36">
        <v>18</v>
      </c>
      <c r="H9" s="35">
        <v>21</v>
      </c>
      <c r="I9" s="17" t="s">
        <v>23</v>
      </c>
      <c r="J9" s="36">
        <v>10</v>
      </c>
      <c r="K9" s="35"/>
      <c r="L9" s="17" t="s">
        <v>23</v>
      </c>
      <c r="M9" s="36"/>
      <c r="N9" s="19">
        <f aca="true" t="shared" si="0" ref="N9:N14">E9+H9+K9</f>
        <v>42</v>
      </c>
      <c r="O9" s="20">
        <f aca="true" t="shared" si="1" ref="O9:O14">G9+J9+M9</f>
        <v>28</v>
      </c>
      <c r="P9" s="21">
        <f aca="true" t="shared" si="2" ref="P9:P14">IF(E9&gt;G9,1,0)+IF(H9&gt;J9,1,0)+IF(K9&gt;M9,1,0)</f>
        <v>2</v>
      </c>
      <c r="Q9" s="16">
        <f aca="true" t="shared" si="3" ref="Q9:Q14">IF(E9&lt;G9,1,0)+IF(H9&lt;J9,1,0)+IF(K9&lt;M9,1,0)</f>
        <v>0</v>
      </c>
      <c r="R9" s="31">
        <f aca="true" t="shared" si="4" ref="R9:S16">IF(P9=2,1,0)</f>
        <v>1</v>
      </c>
      <c r="S9" s="18">
        <f t="shared" si="4"/>
        <v>0</v>
      </c>
      <c r="T9" s="41"/>
    </row>
    <row r="10" spans="2:20" ht="30" customHeight="1">
      <c r="B10" s="104" t="s">
        <v>22</v>
      </c>
      <c r="C10" s="39" t="s">
        <v>124</v>
      </c>
      <c r="D10" s="39" t="s">
        <v>194</v>
      </c>
      <c r="E10" s="35">
        <v>25</v>
      </c>
      <c r="F10" s="16" t="s">
        <v>23</v>
      </c>
      <c r="G10" s="36">
        <v>23</v>
      </c>
      <c r="H10" s="35">
        <v>19</v>
      </c>
      <c r="I10" s="16" t="s">
        <v>23</v>
      </c>
      <c r="J10" s="36">
        <v>21</v>
      </c>
      <c r="K10" s="35">
        <v>22</v>
      </c>
      <c r="L10" s="16" t="s">
        <v>23</v>
      </c>
      <c r="M10" s="36">
        <v>20</v>
      </c>
      <c r="N10" s="19">
        <f t="shared" si="0"/>
        <v>66</v>
      </c>
      <c r="O10" s="20">
        <f t="shared" si="1"/>
        <v>64</v>
      </c>
      <c r="P10" s="21">
        <f t="shared" si="2"/>
        <v>2</v>
      </c>
      <c r="Q10" s="16">
        <f t="shared" si="3"/>
        <v>1</v>
      </c>
      <c r="R10" s="32">
        <f t="shared" si="4"/>
        <v>1</v>
      </c>
      <c r="S10" s="18">
        <f t="shared" si="4"/>
        <v>0</v>
      </c>
      <c r="T10" s="41"/>
    </row>
    <row r="11" spans="2:20" ht="30" customHeight="1">
      <c r="B11" s="104" t="s">
        <v>21</v>
      </c>
      <c r="C11" s="39" t="s">
        <v>28</v>
      </c>
      <c r="D11" s="39" t="s">
        <v>195</v>
      </c>
      <c r="E11" s="35">
        <v>0</v>
      </c>
      <c r="F11" s="16" t="s">
        <v>23</v>
      </c>
      <c r="G11" s="36">
        <v>21</v>
      </c>
      <c r="H11" s="35">
        <v>0</v>
      </c>
      <c r="I11" s="16" t="s">
        <v>23</v>
      </c>
      <c r="J11" s="36">
        <v>21</v>
      </c>
      <c r="K11" s="35"/>
      <c r="L11" s="16" t="s">
        <v>23</v>
      </c>
      <c r="M11" s="36"/>
      <c r="N11" s="19">
        <f t="shared" si="0"/>
        <v>0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2">
        <f t="shared" si="4"/>
        <v>0</v>
      </c>
      <c r="S11" s="18">
        <f t="shared" si="4"/>
        <v>1</v>
      </c>
      <c r="T11" s="41"/>
    </row>
    <row r="12" spans="2:20" ht="30" customHeight="1">
      <c r="B12" s="104" t="s">
        <v>20</v>
      </c>
      <c r="C12" s="39" t="s">
        <v>128</v>
      </c>
      <c r="D12" s="39" t="s">
        <v>196</v>
      </c>
      <c r="E12" s="35">
        <v>21</v>
      </c>
      <c r="F12" s="16" t="s">
        <v>23</v>
      </c>
      <c r="G12" s="36">
        <v>16</v>
      </c>
      <c r="H12" s="35">
        <v>24</v>
      </c>
      <c r="I12" s="16" t="s">
        <v>23</v>
      </c>
      <c r="J12" s="36">
        <v>22</v>
      </c>
      <c r="K12" s="35"/>
      <c r="L12" s="16" t="s">
        <v>23</v>
      </c>
      <c r="M12" s="36"/>
      <c r="N12" s="19">
        <f t="shared" si="0"/>
        <v>45</v>
      </c>
      <c r="O12" s="20">
        <f t="shared" si="1"/>
        <v>38</v>
      </c>
      <c r="P12" s="21">
        <f t="shared" si="2"/>
        <v>2</v>
      </c>
      <c r="Q12" s="16">
        <f t="shared" si="3"/>
        <v>0</v>
      </c>
      <c r="R12" s="32">
        <f t="shared" si="4"/>
        <v>1</v>
      </c>
      <c r="S12" s="18">
        <f t="shared" si="4"/>
        <v>0</v>
      </c>
      <c r="T12" s="41"/>
    </row>
    <row r="13" spans="2:20" ht="30" customHeight="1">
      <c r="B13" s="104" t="s">
        <v>19</v>
      </c>
      <c r="C13" s="39" t="s">
        <v>57</v>
      </c>
      <c r="D13" s="39" t="s">
        <v>170</v>
      </c>
      <c r="E13" s="35">
        <v>21</v>
      </c>
      <c r="F13" s="16" t="s">
        <v>23</v>
      </c>
      <c r="G13" s="36">
        <v>15</v>
      </c>
      <c r="H13" s="35">
        <v>21</v>
      </c>
      <c r="I13" s="16" t="s">
        <v>23</v>
      </c>
      <c r="J13" s="36">
        <v>17</v>
      </c>
      <c r="K13" s="35"/>
      <c r="L13" s="16" t="s">
        <v>23</v>
      </c>
      <c r="M13" s="36"/>
      <c r="N13" s="19">
        <f t="shared" si="0"/>
        <v>42</v>
      </c>
      <c r="O13" s="20">
        <f t="shared" si="1"/>
        <v>32</v>
      </c>
      <c r="P13" s="21">
        <f t="shared" si="2"/>
        <v>2</v>
      </c>
      <c r="Q13" s="16">
        <f t="shared" si="3"/>
        <v>0</v>
      </c>
      <c r="R13" s="32">
        <f t="shared" si="4"/>
        <v>1</v>
      </c>
      <c r="S13" s="18">
        <f t="shared" si="4"/>
        <v>0</v>
      </c>
      <c r="T13" s="41"/>
    </row>
    <row r="14" spans="2:20" ht="30" customHeight="1">
      <c r="B14" s="104" t="s">
        <v>18</v>
      </c>
      <c r="C14" s="39" t="s">
        <v>56</v>
      </c>
      <c r="D14" s="39" t="s">
        <v>75</v>
      </c>
      <c r="E14" s="35">
        <v>10</v>
      </c>
      <c r="F14" s="16" t="s">
        <v>23</v>
      </c>
      <c r="G14" s="36">
        <v>21</v>
      </c>
      <c r="H14" s="35">
        <v>19</v>
      </c>
      <c r="I14" s="16" t="s">
        <v>23</v>
      </c>
      <c r="J14" s="36">
        <v>21</v>
      </c>
      <c r="K14" s="35"/>
      <c r="L14" s="16" t="s">
        <v>23</v>
      </c>
      <c r="M14" s="36"/>
      <c r="N14" s="19">
        <f t="shared" si="0"/>
        <v>29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2">
        <f t="shared" si="4"/>
        <v>0</v>
      </c>
      <c r="S14" s="18">
        <f t="shared" si="4"/>
        <v>1</v>
      </c>
      <c r="T14" s="41"/>
    </row>
    <row r="15" spans="2:20" ht="30" customHeight="1">
      <c r="B15" s="104" t="s">
        <v>24</v>
      </c>
      <c r="C15" s="39" t="s">
        <v>197</v>
      </c>
      <c r="D15" s="39" t="s">
        <v>47</v>
      </c>
      <c r="E15" s="35">
        <v>21</v>
      </c>
      <c r="F15" s="16" t="s">
        <v>23</v>
      </c>
      <c r="G15" s="36">
        <v>17</v>
      </c>
      <c r="H15" s="35">
        <v>21</v>
      </c>
      <c r="I15" s="16" t="s">
        <v>23</v>
      </c>
      <c r="J15" s="36">
        <v>19</v>
      </c>
      <c r="K15" s="35"/>
      <c r="L15" s="16" t="s">
        <v>23</v>
      </c>
      <c r="M15" s="36"/>
      <c r="N15" s="19">
        <f>E15+H15+K15</f>
        <v>42</v>
      </c>
      <c r="O15" s="20">
        <f>G15+J15+M15</f>
        <v>36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2">
        <f t="shared" si="4"/>
        <v>1</v>
      </c>
      <c r="S15" s="18">
        <f t="shared" si="4"/>
        <v>0</v>
      </c>
      <c r="T15" s="41"/>
    </row>
    <row r="16" spans="2:20" ht="30" customHeight="1" thickBot="1">
      <c r="B16" s="104" t="s">
        <v>17</v>
      </c>
      <c r="C16" s="39" t="s">
        <v>132</v>
      </c>
      <c r="D16" s="39" t="s">
        <v>55</v>
      </c>
      <c r="E16" s="35">
        <v>21</v>
      </c>
      <c r="F16" s="16" t="s">
        <v>23</v>
      </c>
      <c r="G16" s="36">
        <v>15</v>
      </c>
      <c r="H16" s="35">
        <v>21</v>
      </c>
      <c r="I16" s="16" t="s">
        <v>23</v>
      </c>
      <c r="J16" s="36">
        <v>18</v>
      </c>
      <c r="K16" s="35"/>
      <c r="L16" s="16" t="s">
        <v>23</v>
      </c>
      <c r="M16" s="36"/>
      <c r="N16" s="19">
        <f>E16+H16+K16</f>
        <v>42</v>
      </c>
      <c r="O16" s="20">
        <f>G16+J16+M16</f>
        <v>33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2">
        <f t="shared" si="4"/>
        <v>1</v>
      </c>
      <c r="S16" s="18">
        <f t="shared" si="4"/>
        <v>0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TJ Sokol Doubravka B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308</v>
      </c>
      <c r="O17" s="24">
        <f t="shared" si="5"/>
        <v>315</v>
      </c>
      <c r="P17" s="23">
        <f t="shared" si="5"/>
        <v>12</v>
      </c>
      <c r="Q17" s="25">
        <f t="shared" si="5"/>
        <v>5</v>
      </c>
      <c r="R17" s="23">
        <f t="shared" si="5"/>
        <v>6</v>
      </c>
      <c r="S17" s="24">
        <f t="shared" si="5"/>
        <v>2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64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134</v>
      </c>
      <c r="T4" s="145"/>
    </row>
    <row r="5" spans="2:20" ht="19.5" customHeight="1">
      <c r="B5" s="5" t="s">
        <v>3</v>
      </c>
      <c r="C5" s="43"/>
      <c r="D5" s="146" t="s">
        <v>158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123" t="s">
        <v>1</v>
      </c>
      <c r="R5" s="124"/>
      <c r="S5" s="125" t="s">
        <v>135</v>
      </c>
      <c r="T5" s="126"/>
    </row>
    <row r="6" spans="2:20" ht="19.5" customHeight="1" thickBot="1">
      <c r="B6" s="7" t="s">
        <v>4</v>
      </c>
      <c r="C6" s="103"/>
      <c r="D6" s="127" t="s">
        <v>66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27</v>
      </c>
      <c r="T6" s="34" t="s">
        <v>26</v>
      </c>
    </row>
    <row r="7" spans="2:20" ht="24.75" customHeight="1">
      <c r="B7" s="8"/>
      <c r="C7" s="9" t="str">
        <f>D4</f>
        <v>SK Jupiter B</v>
      </c>
      <c r="D7" s="9" t="str">
        <f>D5</f>
        <v>TJ Sokol Doubravka C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39" t="s">
        <v>180</v>
      </c>
      <c r="D9" s="40" t="s">
        <v>153</v>
      </c>
      <c r="E9" s="35">
        <v>15</v>
      </c>
      <c r="F9" s="17" t="s">
        <v>23</v>
      </c>
      <c r="G9" s="36">
        <v>21</v>
      </c>
      <c r="H9" s="35">
        <v>19</v>
      </c>
      <c r="I9" s="17" t="s">
        <v>23</v>
      </c>
      <c r="J9" s="36">
        <v>21</v>
      </c>
      <c r="K9" s="35"/>
      <c r="L9" s="17" t="s">
        <v>23</v>
      </c>
      <c r="M9" s="36"/>
      <c r="N9" s="19">
        <f aca="true" t="shared" si="0" ref="N9:N14">E9+H9+K9</f>
        <v>34</v>
      </c>
      <c r="O9" s="20">
        <f aca="true" t="shared" si="1" ref="O9:O14">G9+J9+M9</f>
        <v>42</v>
      </c>
      <c r="P9" s="21">
        <f aca="true" t="shared" si="2" ref="P9:P14">IF(E9&gt;G9,1,0)+IF(H9&gt;J9,1,0)+IF(K9&gt;M9,1,0)</f>
        <v>0</v>
      </c>
      <c r="Q9" s="16">
        <f aca="true" t="shared" si="3" ref="Q9:Q14">IF(E9&lt;G9,1,0)+IF(H9&lt;J9,1,0)+IF(K9&lt;M9,1,0)</f>
        <v>2</v>
      </c>
      <c r="R9" s="31">
        <f aca="true" t="shared" si="4" ref="R9:S16">IF(P9=2,1,0)</f>
        <v>0</v>
      </c>
      <c r="S9" s="18">
        <f t="shared" si="4"/>
        <v>1</v>
      </c>
      <c r="T9" s="41"/>
    </row>
    <row r="10" spans="2:20" ht="30" customHeight="1">
      <c r="B10" s="104" t="s">
        <v>22</v>
      </c>
      <c r="C10" s="39" t="s">
        <v>69</v>
      </c>
      <c r="D10" s="39" t="s">
        <v>140</v>
      </c>
      <c r="E10" s="35">
        <v>16</v>
      </c>
      <c r="F10" s="16" t="s">
        <v>23</v>
      </c>
      <c r="G10" s="36">
        <v>21</v>
      </c>
      <c r="H10" s="35">
        <v>23</v>
      </c>
      <c r="I10" s="16" t="s">
        <v>23</v>
      </c>
      <c r="J10" s="36">
        <v>25</v>
      </c>
      <c r="K10" s="35"/>
      <c r="L10" s="16" t="s">
        <v>23</v>
      </c>
      <c r="M10" s="36"/>
      <c r="N10" s="19">
        <f t="shared" si="0"/>
        <v>39</v>
      </c>
      <c r="O10" s="20">
        <f t="shared" si="1"/>
        <v>46</v>
      </c>
      <c r="P10" s="21">
        <f t="shared" si="2"/>
        <v>0</v>
      </c>
      <c r="Q10" s="16">
        <f t="shared" si="3"/>
        <v>2</v>
      </c>
      <c r="R10" s="32">
        <f t="shared" si="4"/>
        <v>0</v>
      </c>
      <c r="S10" s="18">
        <f t="shared" si="4"/>
        <v>1</v>
      </c>
      <c r="T10" s="41"/>
    </row>
    <row r="11" spans="2:20" ht="30" customHeight="1">
      <c r="B11" s="104" t="s">
        <v>21</v>
      </c>
      <c r="C11" s="39" t="s">
        <v>70</v>
      </c>
      <c r="D11" s="39" t="s">
        <v>181</v>
      </c>
      <c r="E11" s="35">
        <v>21</v>
      </c>
      <c r="F11" s="16" t="s">
        <v>23</v>
      </c>
      <c r="G11" s="36">
        <v>11</v>
      </c>
      <c r="H11" s="35">
        <v>21</v>
      </c>
      <c r="I11" s="16" t="s">
        <v>23</v>
      </c>
      <c r="J11" s="36">
        <v>17</v>
      </c>
      <c r="K11" s="35"/>
      <c r="L11" s="16" t="s">
        <v>23</v>
      </c>
      <c r="M11" s="36"/>
      <c r="N11" s="19">
        <f t="shared" si="0"/>
        <v>42</v>
      </c>
      <c r="O11" s="20">
        <f t="shared" si="1"/>
        <v>28</v>
      </c>
      <c r="P11" s="21">
        <f t="shared" si="2"/>
        <v>2</v>
      </c>
      <c r="Q11" s="16">
        <f t="shared" si="3"/>
        <v>0</v>
      </c>
      <c r="R11" s="32">
        <f t="shared" si="4"/>
        <v>1</v>
      </c>
      <c r="S11" s="18">
        <f t="shared" si="4"/>
        <v>0</v>
      </c>
      <c r="T11" s="41"/>
    </row>
    <row r="12" spans="2:20" ht="30" customHeight="1">
      <c r="B12" s="104" t="s">
        <v>20</v>
      </c>
      <c r="C12" s="39" t="s">
        <v>182</v>
      </c>
      <c r="D12" s="39" t="s">
        <v>183</v>
      </c>
      <c r="E12" s="35">
        <v>11</v>
      </c>
      <c r="F12" s="16" t="s">
        <v>23</v>
      </c>
      <c r="G12" s="36">
        <v>21</v>
      </c>
      <c r="H12" s="35">
        <v>14</v>
      </c>
      <c r="I12" s="16" t="s">
        <v>23</v>
      </c>
      <c r="J12" s="36">
        <v>21</v>
      </c>
      <c r="K12" s="35"/>
      <c r="L12" s="16" t="s">
        <v>23</v>
      </c>
      <c r="M12" s="36"/>
      <c r="N12" s="19">
        <f t="shared" si="0"/>
        <v>25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2">
        <f t="shared" si="4"/>
        <v>0</v>
      </c>
      <c r="S12" s="18">
        <f t="shared" si="4"/>
        <v>1</v>
      </c>
      <c r="T12" s="41"/>
    </row>
    <row r="13" spans="2:20" ht="30" customHeight="1">
      <c r="B13" s="104" t="s">
        <v>19</v>
      </c>
      <c r="C13" s="39" t="s">
        <v>184</v>
      </c>
      <c r="D13" s="39" t="s">
        <v>146</v>
      </c>
      <c r="E13" s="35">
        <v>11</v>
      </c>
      <c r="F13" s="16" t="s">
        <v>23</v>
      </c>
      <c r="G13" s="36">
        <v>21</v>
      </c>
      <c r="H13" s="35">
        <v>16</v>
      </c>
      <c r="I13" s="16" t="s">
        <v>23</v>
      </c>
      <c r="J13" s="36">
        <v>21</v>
      </c>
      <c r="K13" s="35"/>
      <c r="L13" s="16" t="s">
        <v>23</v>
      </c>
      <c r="M13" s="36"/>
      <c r="N13" s="19">
        <f t="shared" si="0"/>
        <v>27</v>
      </c>
      <c r="O13" s="20">
        <f t="shared" si="1"/>
        <v>42</v>
      </c>
      <c r="P13" s="21">
        <f t="shared" si="2"/>
        <v>0</v>
      </c>
      <c r="Q13" s="16">
        <f t="shared" si="3"/>
        <v>2</v>
      </c>
      <c r="R13" s="32">
        <f t="shared" si="4"/>
        <v>0</v>
      </c>
      <c r="S13" s="18">
        <f t="shared" si="4"/>
        <v>1</v>
      </c>
      <c r="T13" s="41"/>
    </row>
    <row r="14" spans="2:20" ht="30" customHeight="1">
      <c r="B14" s="104" t="s">
        <v>18</v>
      </c>
      <c r="C14" s="39" t="s">
        <v>72</v>
      </c>
      <c r="D14" s="39" t="s">
        <v>157</v>
      </c>
      <c r="E14" s="35">
        <v>21</v>
      </c>
      <c r="F14" s="16" t="s">
        <v>23</v>
      </c>
      <c r="G14" s="36">
        <v>18</v>
      </c>
      <c r="H14" s="35">
        <v>10</v>
      </c>
      <c r="I14" s="16" t="s">
        <v>23</v>
      </c>
      <c r="J14" s="36">
        <v>21</v>
      </c>
      <c r="K14" s="35">
        <v>12</v>
      </c>
      <c r="L14" s="16" t="s">
        <v>23</v>
      </c>
      <c r="M14" s="36">
        <v>21</v>
      </c>
      <c r="N14" s="19">
        <f t="shared" si="0"/>
        <v>43</v>
      </c>
      <c r="O14" s="20">
        <f t="shared" si="1"/>
        <v>60</v>
      </c>
      <c r="P14" s="21">
        <f t="shared" si="2"/>
        <v>1</v>
      </c>
      <c r="Q14" s="16">
        <f t="shared" si="3"/>
        <v>2</v>
      </c>
      <c r="R14" s="32">
        <f t="shared" si="4"/>
        <v>0</v>
      </c>
      <c r="S14" s="18">
        <f t="shared" si="4"/>
        <v>1</v>
      </c>
      <c r="T14" s="41"/>
    </row>
    <row r="15" spans="2:20" ht="30" customHeight="1">
      <c r="B15" s="104" t="s">
        <v>24</v>
      </c>
      <c r="C15" s="39" t="s">
        <v>87</v>
      </c>
      <c r="D15" s="39" t="s">
        <v>149</v>
      </c>
      <c r="E15" s="35">
        <v>19</v>
      </c>
      <c r="F15" s="16" t="s">
        <v>23</v>
      </c>
      <c r="G15" s="36">
        <v>21</v>
      </c>
      <c r="H15" s="35">
        <v>21</v>
      </c>
      <c r="I15" s="16" t="s">
        <v>23</v>
      </c>
      <c r="J15" s="36">
        <v>13</v>
      </c>
      <c r="K15" s="35">
        <v>17</v>
      </c>
      <c r="L15" s="16" t="s">
        <v>23</v>
      </c>
      <c r="M15" s="36">
        <v>21</v>
      </c>
      <c r="N15" s="19">
        <f>E15+H15+K15</f>
        <v>57</v>
      </c>
      <c r="O15" s="20">
        <f>G15+J15+M15</f>
        <v>55</v>
      </c>
      <c r="P15" s="21">
        <f>IF(E15&gt;G15,1,0)+IF(H15&gt;J15,1,0)+IF(K15&gt;M15,1,0)</f>
        <v>1</v>
      </c>
      <c r="Q15" s="16">
        <f>IF(E15&lt;G15,1,0)+IF(H15&lt;J15,1,0)+IF(K15&lt;M15,1,0)</f>
        <v>2</v>
      </c>
      <c r="R15" s="32">
        <f t="shared" si="4"/>
        <v>0</v>
      </c>
      <c r="S15" s="18">
        <f t="shared" si="4"/>
        <v>1</v>
      </c>
      <c r="T15" s="41"/>
    </row>
    <row r="16" spans="2:20" ht="30" customHeight="1" thickBot="1">
      <c r="B16" s="104" t="s">
        <v>17</v>
      </c>
      <c r="C16" s="39" t="s">
        <v>71</v>
      </c>
      <c r="D16" s="39" t="s">
        <v>185</v>
      </c>
      <c r="E16" s="35">
        <v>21</v>
      </c>
      <c r="F16" s="16" t="s">
        <v>23</v>
      </c>
      <c r="G16" s="36">
        <v>19</v>
      </c>
      <c r="H16" s="35">
        <v>12</v>
      </c>
      <c r="I16" s="16" t="s">
        <v>23</v>
      </c>
      <c r="J16" s="36">
        <v>21</v>
      </c>
      <c r="K16" s="35">
        <v>15</v>
      </c>
      <c r="L16" s="16" t="s">
        <v>23</v>
      </c>
      <c r="M16" s="36">
        <v>21</v>
      </c>
      <c r="N16" s="19">
        <f>E16+H16+K16</f>
        <v>48</v>
      </c>
      <c r="O16" s="20">
        <f>G16+J16+M16</f>
        <v>61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2">
        <f t="shared" si="4"/>
        <v>0</v>
      </c>
      <c r="S16" s="18">
        <f t="shared" si="4"/>
        <v>1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TJ Sokol Doubravka C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315</v>
      </c>
      <c r="O17" s="24">
        <f t="shared" si="5"/>
        <v>376</v>
      </c>
      <c r="P17" s="23">
        <f t="shared" si="5"/>
        <v>5</v>
      </c>
      <c r="Q17" s="25">
        <f t="shared" si="5"/>
        <v>14</v>
      </c>
      <c r="R17" s="23">
        <f t="shared" si="5"/>
        <v>1</v>
      </c>
      <c r="S17" s="24">
        <f t="shared" si="5"/>
        <v>7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29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134</v>
      </c>
      <c r="T4" s="145"/>
    </row>
    <row r="5" spans="2:20" ht="19.5" customHeight="1">
      <c r="B5" s="5" t="s">
        <v>3</v>
      </c>
      <c r="C5" s="43"/>
      <c r="D5" s="146" t="s">
        <v>30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123" t="s">
        <v>1</v>
      </c>
      <c r="R5" s="124"/>
      <c r="S5" s="125" t="s">
        <v>135</v>
      </c>
      <c r="T5" s="126"/>
    </row>
    <row r="6" spans="2:20" ht="19.5" customHeight="1" thickBot="1">
      <c r="B6" s="7" t="s">
        <v>4</v>
      </c>
      <c r="C6" s="103"/>
      <c r="D6" s="127" t="s">
        <v>66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27</v>
      </c>
      <c r="T6" s="34" t="s">
        <v>26</v>
      </c>
    </row>
    <row r="7" spans="2:20" ht="24.75" customHeight="1">
      <c r="B7" s="8"/>
      <c r="C7" s="9" t="str">
        <f>D4</f>
        <v>SK Jupiter A</v>
      </c>
      <c r="D7" s="9" t="str">
        <f>D5</f>
        <v>Spartak Chrást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40" t="s">
        <v>186</v>
      </c>
      <c r="D9" s="40" t="s">
        <v>187</v>
      </c>
      <c r="E9" s="35">
        <v>21</v>
      </c>
      <c r="F9" s="17" t="s">
        <v>23</v>
      </c>
      <c r="G9" s="36">
        <v>11</v>
      </c>
      <c r="H9" s="35">
        <v>21</v>
      </c>
      <c r="I9" s="17" t="s">
        <v>23</v>
      </c>
      <c r="J9" s="36">
        <v>14</v>
      </c>
      <c r="K9" s="35"/>
      <c r="L9" s="17" t="s">
        <v>23</v>
      </c>
      <c r="M9" s="36"/>
      <c r="N9" s="19">
        <f aca="true" t="shared" si="0" ref="N9:N14">E9+H9+K9</f>
        <v>42</v>
      </c>
      <c r="O9" s="20">
        <f aca="true" t="shared" si="1" ref="O9:O14">G9+J9+M9</f>
        <v>25</v>
      </c>
      <c r="P9" s="21">
        <f aca="true" t="shared" si="2" ref="P9:P14">IF(E9&gt;G9,1,0)+IF(H9&gt;J9,1,0)+IF(K9&gt;M9,1,0)</f>
        <v>2</v>
      </c>
      <c r="Q9" s="16">
        <f aca="true" t="shared" si="3" ref="Q9:Q14">IF(E9&lt;G9,1,0)+IF(H9&lt;J9,1,0)+IF(K9&lt;M9,1,0)</f>
        <v>0</v>
      </c>
      <c r="R9" s="31">
        <f aca="true" t="shared" si="4" ref="R9:S16">IF(P9=2,1,0)</f>
        <v>1</v>
      </c>
      <c r="S9" s="18">
        <f t="shared" si="4"/>
        <v>0</v>
      </c>
      <c r="T9" s="41"/>
    </row>
    <row r="10" spans="2:20" ht="30" customHeight="1">
      <c r="B10" s="104" t="s">
        <v>22</v>
      </c>
      <c r="C10" s="39" t="s">
        <v>73</v>
      </c>
      <c r="D10" s="39" t="s">
        <v>188</v>
      </c>
      <c r="E10" s="35">
        <v>18</v>
      </c>
      <c r="F10" s="16" t="s">
        <v>23</v>
      </c>
      <c r="G10" s="36">
        <v>21</v>
      </c>
      <c r="H10" s="35">
        <v>21</v>
      </c>
      <c r="I10" s="16" t="s">
        <v>23</v>
      </c>
      <c r="J10" s="36">
        <v>12</v>
      </c>
      <c r="K10" s="35">
        <v>21</v>
      </c>
      <c r="L10" s="16" t="s">
        <v>23</v>
      </c>
      <c r="M10" s="36">
        <v>8</v>
      </c>
      <c r="N10" s="19">
        <f t="shared" si="0"/>
        <v>60</v>
      </c>
      <c r="O10" s="20">
        <f t="shared" si="1"/>
        <v>41</v>
      </c>
      <c r="P10" s="21">
        <f t="shared" si="2"/>
        <v>2</v>
      </c>
      <c r="Q10" s="16">
        <f t="shared" si="3"/>
        <v>1</v>
      </c>
      <c r="R10" s="32">
        <f t="shared" si="4"/>
        <v>1</v>
      </c>
      <c r="S10" s="18">
        <f t="shared" si="4"/>
        <v>0</v>
      </c>
      <c r="T10" s="41"/>
    </row>
    <row r="11" spans="2:20" ht="30" customHeight="1">
      <c r="B11" s="104" t="s">
        <v>21</v>
      </c>
      <c r="C11" s="39" t="s">
        <v>189</v>
      </c>
      <c r="D11" s="39" t="s">
        <v>190</v>
      </c>
      <c r="E11" s="35">
        <v>21</v>
      </c>
      <c r="F11" s="16" t="s">
        <v>23</v>
      </c>
      <c r="G11" s="36">
        <v>17</v>
      </c>
      <c r="H11" s="35">
        <v>21</v>
      </c>
      <c r="I11" s="16" t="s">
        <v>23</v>
      </c>
      <c r="J11" s="36">
        <v>17</v>
      </c>
      <c r="K11" s="35"/>
      <c r="L11" s="16" t="s">
        <v>23</v>
      </c>
      <c r="M11" s="36"/>
      <c r="N11" s="19">
        <f t="shared" si="0"/>
        <v>42</v>
      </c>
      <c r="O11" s="20">
        <f t="shared" si="1"/>
        <v>34</v>
      </c>
      <c r="P11" s="21">
        <f t="shared" si="2"/>
        <v>2</v>
      </c>
      <c r="Q11" s="16">
        <f t="shared" si="3"/>
        <v>0</v>
      </c>
      <c r="R11" s="32">
        <f t="shared" si="4"/>
        <v>1</v>
      </c>
      <c r="S11" s="18">
        <f t="shared" si="4"/>
        <v>0</v>
      </c>
      <c r="T11" s="41"/>
    </row>
    <row r="12" spans="2:20" ht="30" customHeight="1">
      <c r="B12" s="104" t="s">
        <v>20</v>
      </c>
      <c r="C12" s="39" t="s">
        <v>178</v>
      </c>
      <c r="D12" s="39" t="s">
        <v>191</v>
      </c>
      <c r="E12" s="35">
        <v>12</v>
      </c>
      <c r="F12" s="16" t="s">
        <v>23</v>
      </c>
      <c r="G12" s="36">
        <v>21</v>
      </c>
      <c r="H12" s="35">
        <v>11</v>
      </c>
      <c r="I12" s="16" t="s">
        <v>23</v>
      </c>
      <c r="J12" s="36">
        <v>21</v>
      </c>
      <c r="K12" s="35"/>
      <c r="L12" s="16" t="s">
        <v>23</v>
      </c>
      <c r="M12" s="36"/>
      <c r="N12" s="19">
        <f t="shared" si="0"/>
        <v>23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2">
        <f t="shared" si="4"/>
        <v>0</v>
      </c>
      <c r="S12" s="18">
        <f t="shared" si="4"/>
        <v>1</v>
      </c>
      <c r="T12" s="41"/>
    </row>
    <row r="13" spans="2:20" ht="30" customHeight="1">
      <c r="B13" s="104" t="s">
        <v>19</v>
      </c>
      <c r="C13" s="39" t="s">
        <v>89</v>
      </c>
      <c r="D13" s="39" t="s">
        <v>156</v>
      </c>
      <c r="E13" s="35">
        <v>21</v>
      </c>
      <c r="F13" s="16" t="s">
        <v>23</v>
      </c>
      <c r="G13" s="36">
        <v>15</v>
      </c>
      <c r="H13" s="35">
        <v>16</v>
      </c>
      <c r="I13" s="16" t="s">
        <v>23</v>
      </c>
      <c r="J13" s="36">
        <v>21</v>
      </c>
      <c r="K13" s="35">
        <v>21</v>
      </c>
      <c r="L13" s="16" t="s">
        <v>23</v>
      </c>
      <c r="M13" s="36">
        <v>19</v>
      </c>
      <c r="N13" s="19">
        <f t="shared" si="0"/>
        <v>58</v>
      </c>
      <c r="O13" s="20">
        <f t="shared" si="1"/>
        <v>55</v>
      </c>
      <c r="P13" s="21">
        <f t="shared" si="2"/>
        <v>2</v>
      </c>
      <c r="Q13" s="16">
        <f t="shared" si="3"/>
        <v>1</v>
      </c>
      <c r="R13" s="32">
        <f t="shared" si="4"/>
        <v>1</v>
      </c>
      <c r="S13" s="18">
        <f t="shared" si="4"/>
        <v>0</v>
      </c>
      <c r="T13" s="41"/>
    </row>
    <row r="14" spans="2:20" ht="30" customHeight="1">
      <c r="B14" s="104" t="s">
        <v>18</v>
      </c>
      <c r="C14" s="39" t="s">
        <v>92</v>
      </c>
      <c r="D14" s="39" t="s">
        <v>81</v>
      </c>
      <c r="E14" s="35">
        <v>14</v>
      </c>
      <c r="F14" s="16" t="s">
        <v>23</v>
      </c>
      <c r="G14" s="36">
        <v>21</v>
      </c>
      <c r="H14" s="35">
        <v>20</v>
      </c>
      <c r="I14" s="16" t="s">
        <v>23</v>
      </c>
      <c r="J14" s="36">
        <v>22</v>
      </c>
      <c r="K14" s="35"/>
      <c r="L14" s="16" t="s">
        <v>23</v>
      </c>
      <c r="M14" s="36"/>
      <c r="N14" s="19">
        <f t="shared" si="0"/>
        <v>34</v>
      </c>
      <c r="O14" s="20">
        <f t="shared" si="1"/>
        <v>43</v>
      </c>
      <c r="P14" s="21">
        <f t="shared" si="2"/>
        <v>0</v>
      </c>
      <c r="Q14" s="16">
        <f t="shared" si="3"/>
        <v>2</v>
      </c>
      <c r="R14" s="32">
        <f t="shared" si="4"/>
        <v>0</v>
      </c>
      <c r="S14" s="18">
        <f t="shared" si="4"/>
        <v>1</v>
      </c>
      <c r="T14" s="41"/>
    </row>
    <row r="15" spans="2:20" ht="30" customHeight="1">
      <c r="B15" s="104" t="s">
        <v>24</v>
      </c>
      <c r="C15" s="39" t="s">
        <v>60</v>
      </c>
      <c r="D15" s="39" t="s">
        <v>80</v>
      </c>
      <c r="E15" s="35">
        <v>12</v>
      </c>
      <c r="F15" s="16" t="s">
        <v>23</v>
      </c>
      <c r="G15" s="36">
        <v>21</v>
      </c>
      <c r="H15" s="35">
        <v>7</v>
      </c>
      <c r="I15" s="16" t="s">
        <v>23</v>
      </c>
      <c r="J15" s="36">
        <v>21</v>
      </c>
      <c r="K15" s="35"/>
      <c r="L15" s="16" t="s">
        <v>23</v>
      </c>
      <c r="M15" s="36"/>
      <c r="N15" s="19">
        <f>E15+H15+K15</f>
        <v>19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2">
        <f t="shared" si="4"/>
        <v>0</v>
      </c>
      <c r="S15" s="18">
        <f t="shared" si="4"/>
        <v>1</v>
      </c>
      <c r="T15" s="41"/>
    </row>
    <row r="16" spans="2:20" ht="30" customHeight="1" thickBot="1">
      <c r="B16" s="104" t="s">
        <v>17</v>
      </c>
      <c r="C16" s="39" t="s">
        <v>90</v>
      </c>
      <c r="D16" s="39" t="s">
        <v>79</v>
      </c>
      <c r="E16" s="35">
        <v>21</v>
      </c>
      <c r="F16" s="16" t="s">
        <v>23</v>
      </c>
      <c r="G16" s="36">
        <v>17</v>
      </c>
      <c r="H16" s="35">
        <v>21</v>
      </c>
      <c r="I16" s="16" t="s">
        <v>23</v>
      </c>
      <c r="J16" s="36">
        <v>13</v>
      </c>
      <c r="K16" s="35"/>
      <c r="L16" s="16" t="s">
        <v>23</v>
      </c>
      <c r="M16" s="36"/>
      <c r="N16" s="19">
        <f>E16+H16+K16</f>
        <v>42</v>
      </c>
      <c r="O16" s="20">
        <f>G16+J16+M16</f>
        <v>30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2">
        <f t="shared" si="4"/>
        <v>1</v>
      </c>
      <c r="S16" s="18">
        <f t="shared" si="4"/>
        <v>0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SK Jupiter A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320</v>
      </c>
      <c r="O17" s="24">
        <f t="shared" si="5"/>
        <v>312</v>
      </c>
      <c r="P17" s="23">
        <f t="shared" si="5"/>
        <v>10</v>
      </c>
      <c r="Q17" s="25">
        <f t="shared" si="5"/>
        <v>8</v>
      </c>
      <c r="R17" s="23">
        <f t="shared" si="5"/>
        <v>5</v>
      </c>
      <c r="S17" s="24">
        <f t="shared" si="5"/>
        <v>3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159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134</v>
      </c>
      <c r="T4" s="145"/>
    </row>
    <row r="5" spans="2:20" ht="19.5" customHeight="1">
      <c r="B5" s="5" t="s">
        <v>3</v>
      </c>
      <c r="C5" s="43"/>
      <c r="D5" s="146" t="s">
        <v>160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123" t="s">
        <v>1</v>
      </c>
      <c r="R5" s="124"/>
      <c r="S5" s="125" t="s">
        <v>135</v>
      </c>
      <c r="T5" s="126"/>
    </row>
    <row r="6" spans="2:20" ht="19.5" customHeight="1" thickBot="1">
      <c r="B6" s="7" t="s">
        <v>4</v>
      </c>
      <c r="C6" s="103"/>
      <c r="D6" s="127" t="s">
        <v>66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27</v>
      </c>
      <c r="T6" s="34" t="s">
        <v>26</v>
      </c>
    </row>
    <row r="7" spans="2:20" ht="24.75" customHeight="1">
      <c r="B7" s="8"/>
      <c r="C7" s="9" t="str">
        <f>D4</f>
        <v>SPARTAK CHRÁST</v>
      </c>
      <c r="D7" s="9" t="str">
        <f>D5</f>
        <v>ZÚ KLATOVY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39" t="s">
        <v>161</v>
      </c>
      <c r="D9" s="40" t="s">
        <v>162</v>
      </c>
      <c r="E9" s="35">
        <v>19</v>
      </c>
      <c r="F9" s="17" t="s">
        <v>23</v>
      </c>
      <c r="G9" s="36">
        <v>21</v>
      </c>
      <c r="H9" s="35">
        <v>21</v>
      </c>
      <c r="I9" s="17" t="s">
        <v>23</v>
      </c>
      <c r="J9" s="36">
        <v>15</v>
      </c>
      <c r="K9" s="35">
        <v>22</v>
      </c>
      <c r="L9" s="17" t="s">
        <v>23</v>
      </c>
      <c r="M9" s="36">
        <v>20</v>
      </c>
      <c r="N9" s="19">
        <f aca="true" t="shared" si="0" ref="N9:N14">E9+H9+K9</f>
        <v>62</v>
      </c>
      <c r="O9" s="20">
        <f aca="true" t="shared" si="1" ref="O9:O14">G9+J9+M9</f>
        <v>56</v>
      </c>
      <c r="P9" s="21">
        <f aca="true" t="shared" si="2" ref="P9:P14">IF(E9&gt;G9,1,0)+IF(H9&gt;J9,1,0)+IF(K9&gt;M9,1,0)</f>
        <v>2</v>
      </c>
      <c r="Q9" s="16">
        <f aca="true" t="shared" si="3" ref="Q9:Q14">IF(E9&lt;G9,1,0)+IF(H9&lt;J9,1,0)+IF(K9&lt;M9,1,0)</f>
        <v>1</v>
      </c>
      <c r="R9" s="31">
        <f aca="true" t="shared" si="4" ref="R9:S16">IF(P9=2,1,0)</f>
        <v>1</v>
      </c>
      <c r="S9" s="18">
        <f t="shared" si="4"/>
        <v>0</v>
      </c>
      <c r="T9" s="41"/>
    </row>
    <row r="10" spans="2:20" ht="30" customHeight="1">
      <c r="B10" s="104" t="s">
        <v>22</v>
      </c>
      <c r="C10" s="39" t="s">
        <v>163</v>
      </c>
      <c r="D10" s="39" t="s">
        <v>164</v>
      </c>
      <c r="E10" s="35">
        <v>21</v>
      </c>
      <c r="F10" s="16" t="s">
        <v>23</v>
      </c>
      <c r="G10" s="36">
        <v>18</v>
      </c>
      <c r="H10" s="35">
        <v>21</v>
      </c>
      <c r="I10" s="16" t="s">
        <v>23</v>
      </c>
      <c r="J10" s="36">
        <v>17</v>
      </c>
      <c r="K10" s="35"/>
      <c r="L10" s="16" t="s">
        <v>23</v>
      </c>
      <c r="M10" s="36"/>
      <c r="N10" s="19">
        <f t="shared" si="0"/>
        <v>42</v>
      </c>
      <c r="O10" s="20">
        <f t="shared" si="1"/>
        <v>35</v>
      </c>
      <c r="P10" s="21">
        <f t="shared" si="2"/>
        <v>2</v>
      </c>
      <c r="Q10" s="16">
        <f t="shared" si="3"/>
        <v>0</v>
      </c>
      <c r="R10" s="32">
        <f t="shared" si="4"/>
        <v>1</v>
      </c>
      <c r="S10" s="18">
        <f t="shared" si="4"/>
        <v>0</v>
      </c>
      <c r="T10" s="41"/>
    </row>
    <row r="11" spans="2:20" ht="30" customHeight="1">
      <c r="B11" s="104" t="s">
        <v>21</v>
      </c>
      <c r="C11" s="39" t="s">
        <v>165</v>
      </c>
      <c r="D11" s="39" t="s">
        <v>166</v>
      </c>
      <c r="E11" s="35">
        <v>21</v>
      </c>
      <c r="F11" s="16" t="s">
        <v>23</v>
      </c>
      <c r="G11" s="36">
        <v>9</v>
      </c>
      <c r="H11" s="35">
        <v>21</v>
      </c>
      <c r="I11" s="16" t="s">
        <v>23</v>
      </c>
      <c r="J11" s="36">
        <v>8</v>
      </c>
      <c r="K11" s="35"/>
      <c r="L11" s="16" t="s">
        <v>23</v>
      </c>
      <c r="M11" s="36"/>
      <c r="N11" s="19">
        <f t="shared" si="0"/>
        <v>42</v>
      </c>
      <c r="O11" s="20">
        <f t="shared" si="1"/>
        <v>17</v>
      </c>
      <c r="P11" s="21">
        <f t="shared" si="2"/>
        <v>2</v>
      </c>
      <c r="Q11" s="16">
        <f t="shared" si="3"/>
        <v>0</v>
      </c>
      <c r="R11" s="32">
        <f t="shared" si="4"/>
        <v>1</v>
      </c>
      <c r="S11" s="18">
        <f t="shared" si="4"/>
        <v>0</v>
      </c>
      <c r="T11" s="41"/>
    </row>
    <row r="12" spans="2:20" ht="30" customHeight="1">
      <c r="B12" s="104" t="s">
        <v>20</v>
      </c>
      <c r="C12" s="39" t="s">
        <v>167</v>
      </c>
      <c r="D12" s="39" t="s">
        <v>168</v>
      </c>
      <c r="E12" s="35">
        <v>21</v>
      </c>
      <c r="F12" s="16" t="s">
        <v>23</v>
      </c>
      <c r="G12" s="36">
        <v>14</v>
      </c>
      <c r="H12" s="35">
        <v>21</v>
      </c>
      <c r="I12" s="16" t="s">
        <v>23</v>
      </c>
      <c r="J12" s="36">
        <v>8</v>
      </c>
      <c r="K12" s="35"/>
      <c r="L12" s="16" t="s">
        <v>23</v>
      </c>
      <c r="M12" s="36"/>
      <c r="N12" s="19">
        <f t="shared" si="0"/>
        <v>42</v>
      </c>
      <c r="O12" s="20">
        <f t="shared" si="1"/>
        <v>22</v>
      </c>
      <c r="P12" s="21">
        <f t="shared" si="2"/>
        <v>2</v>
      </c>
      <c r="Q12" s="16">
        <f t="shared" si="3"/>
        <v>0</v>
      </c>
      <c r="R12" s="32">
        <f t="shared" si="4"/>
        <v>1</v>
      </c>
      <c r="S12" s="18">
        <f t="shared" si="4"/>
        <v>0</v>
      </c>
      <c r="T12" s="41"/>
    </row>
    <row r="13" spans="2:20" ht="30" customHeight="1">
      <c r="B13" s="104" t="s">
        <v>19</v>
      </c>
      <c r="C13" s="39" t="s">
        <v>169</v>
      </c>
      <c r="D13" s="39" t="s">
        <v>170</v>
      </c>
      <c r="E13" s="35">
        <v>21</v>
      </c>
      <c r="F13" s="16" t="s">
        <v>23</v>
      </c>
      <c r="G13" s="36">
        <v>18</v>
      </c>
      <c r="H13" s="35">
        <v>21</v>
      </c>
      <c r="I13" s="16" t="s">
        <v>23</v>
      </c>
      <c r="J13" s="36">
        <v>19</v>
      </c>
      <c r="K13" s="35"/>
      <c r="L13" s="16" t="s">
        <v>23</v>
      </c>
      <c r="M13" s="36"/>
      <c r="N13" s="19">
        <f t="shared" si="0"/>
        <v>42</v>
      </c>
      <c r="O13" s="20">
        <f t="shared" si="1"/>
        <v>37</v>
      </c>
      <c r="P13" s="21">
        <f t="shared" si="2"/>
        <v>2</v>
      </c>
      <c r="Q13" s="16">
        <f t="shared" si="3"/>
        <v>0</v>
      </c>
      <c r="R13" s="32">
        <f t="shared" si="4"/>
        <v>1</v>
      </c>
      <c r="S13" s="18">
        <f t="shared" si="4"/>
        <v>0</v>
      </c>
      <c r="T13" s="41"/>
    </row>
    <row r="14" spans="2:20" ht="30" customHeight="1">
      <c r="B14" s="104" t="s">
        <v>18</v>
      </c>
      <c r="C14" s="39" t="s">
        <v>171</v>
      </c>
      <c r="D14" s="39" t="s">
        <v>75</v>
      </c>
      <c r="E14" s="35">
        <v>21</v>
      </c>
      <c r="F14" s="16" t="s">
        <v>23</v>
      </c>
      <c r="G14" s="36">
        <v>15</v>
      </c>
      <c r="H14" s="35">
        <v>21</v>
      </c>
      <c r="I14" s="16" t="s">
        <v>23</v>
      </c>
      <c r="J14" s="36">
        <v>17</v>
      </c>
      <c r="K14" s="35"/>
      <c r="L14" s="16" t="s">
        <v>23</v>
      </c>
      <c r="M14" s="36"/>
      <c r="N14" s="19">
        <f t="shared" si="0"/>
        <v>42</v>
      </c>
      <c r="O14" s="20">
        <f t="shared" si="1"/>
        <v>32</v>
      </c>
      <c r="P14" s="21">
        <f t="shared" si="2"/>
        <v>2</v>
      </c>
      <c r="Q14" s="16">
        <f t="shared" si="3"/>
        <v>0</v>
      </c>
      <c r="R14" s="32">
        <f t="shared" si="4"/>
        <v>1</v>
      </c>
      <c r="S14" s="18">
        <f t="shared" si="4"/>
        <v>0</v>
      </c>
      <c r="T14" s="41"/>
    </row>
    <row r="15" spans="2:20" ht="30" customHeight="1">
      <c r="B15" s="104" t="s">
        <v>24</v>
      </c>
      <c r="C15" s="39" t="s">
        <v>172</v>
      </c>
      <c r="D15" s="39" t="s">
        <v>47</v>
      </c>
      <c r="E15" s="35">
        <v>21</v>
      </c>
      <c r="F15" s="16" t="s">
        <v>23</v>
      </c>
      <c r="G15" s="36">
        <v>11</v>
      </c>
      <c r="H15" s="35">
        <v>21</v>
      </c>
      <c r="I15" s="16" t="s">
        <v>23</v>
      </c>
      <c r="J15" s="36">
        <v>11</v>
      </c>
      <c r="K15" s="35"/>
      <c r="L15" s="16" t="s">
        <v>23</v>
      </c>
      <c r="M15" s="36"/>
      <c r="N15" s="19">
        <f>E15+H15+K15</f>
        <v>42</v>
      </c>
      <c r="O15" s="20">
        <f>G15+J15+M15</f>
        <v>22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2">
        <f t="shared" si="4"/>
        <v>1</v>
      </c>
      <c r="S15" s="18">
        <f t="shared" si="4"/>
        <v>0</v>
      </c>
      <c r="T15" s="41"/>
    </row>
    <row r="16" spans="2:20" ht="30" customHeight="1" thickBot="1">
      <c r="B16" s="104" t="s">
        <v>17</v>
      </c>
      <c r="C16" s="39" t="s">
        <v>82</v>
      </c>
      <c r="D16" s="39" t="s">
        <v>55</v>
      </c>
      <c r="E16" s="35">
        <v>13</v>
      </c>
      <c r="F16" s="16" t="s">
        <v>23</v>
      </c>
      <c r="G16" s="36">
        <v>21</v>
      </c>
      <c r="H16" s="35">
        <v>9</v>
      </c>
      <c r="I16" s="16" t="s">
        <v>23</v>
      </c>
      <c r="J16" s="36">
        <v>21</v>
      </c>
      <c r="K16" s="35"/>
      <c r="L16" s="16" t="s">
        <v>23</v>
      </c>
      <c r="M16" s="36"/>
      <c r="N16" s="19">
        <f>E16+H16+K16</f>
        <v>22</v>
      </c>
      <c r="O16" s="20">
        <f>G16+J16+M16</f>
        <v>42</v>
      </c>
      <c r="P16" s="21">
        <f>IF(E16&gt;G16,1,0)+IF(H16&gt;J16,1,0)+IF(K16&gt;M16,1,0)</f>
        <v>0</v>
      </c>
      <c r="Q16" s="16">
        <f>IF(E16&lt;G16,1,0)+IF(H16&lt;J16,1,0)+IF(K16&lt;M16,1,0)</f>
        <v>2</v>
      </c>
      <c r="R16" s="32">
        <f t="shared" si="4"/>
        <v>0</v>
      </c>
      <c r="S16" s="18">
        <f t="shared" si="4"/>
        <v>1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SPARTAK CHRÁST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336</v>
      </c>
      <c r="O17" s="24">
        <f t="shared" si="5"/>
        <v>263</v>
      </c>
      <c r="P17" s="23">
        <f t="shared" si="5"/>
        <v>14</v>
      </c>
      <c r="Q17" s="25">
        <f t="shared" si="5"/>
        <v>3</v>
      </c>
      <c r="R17" s="23">
        <f t="shared" si="5"/>
        <v>7</v>
      </c>
      <c r="S17" s="24">
        <f t="shared" si="5"/>
        <v>1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158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134</v>
      </c>
      <c r="T4" s="145"/>
    </row>
    <row r="5" spans="2:20" ht="19.5" customHeight="1">
      <c r="B5" s="5" t="s">
        <v>3</v>
      </c>
      <c r="C5" s="43"/>
      <c r="D5" s="149" t="s">
        <v>63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  <c r="Q5" s="123" t="s">
        <v>1</v>
      </c>
      <c r="R5" s="124"/>
      <c r="S5" s="125" t="s">
        <v>135</v>
      </c>
      <c r="T5" s="126"/>
    </row>
    <row r="6" spans="2:20" ht="19.5" customHeight="1" thickBot="1">
      <c r="B6" s="7" t="s">
        <v>4</v>
      </c>
      <c r="C6" s="103"/>
      <c r="D6" s="127" t="s">
        <v>137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27</v>
      </c>
      <c r="T6" s="34" t="s">
        <v>26</v>
      </c>
    </row>
    <row r="7" spans="2:20" ht="24.75" customHeight="1">
      <c r="B7" s="8"/>
      <c r="C7" s="9" t="str">
        <f>D4</f>
        <v>TJ Sokol Doubravka C</v>
      </c>
      <c r="D7" s="9" t="str">
        <f>D5</f>
        <v>TJ Sokol Doubravka B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39" t="s">
        <v>138</v>
      </c>
      <c r="D9" s="40" t="s">
        <v>139</v>
      </c>
      <c r="E9" s="35">
        <v>21</v>
      </c>
      <c r="F9" s="17" t="s">
        <v>23</v>
      </c>
      <c r="G9" s="36">
        <v>18</v>
      </c>
      <c r="H9" s="35">
        <v>18</v>
      </c>
      <c r="I9" s="17" t="s">
        <v>23</v>
      </c>
      <c r="J9" s="36">
        <v>21</v>
      </c>
      <c r="K9" s="35">
        <v>12</v>
      </c>
      <c r="L9" s="17" t="s">
        <v>23</v>
      </c>
      <c r="M9" s="36">
        <v>21</v>
      </c>
      <c r="N9" s="19">
        <f aca="true" t="shared" si="0" ref="N9:N14">E9+H9+K9</f>
        <v>51</v>
      </c>
      <c r="O9" s="20">
        <f aca="true" t="shared" si="1" ref="O9:O14">G9+J9+M9</f>
        <v>60</v>
      </c>
      <c r="P9" s="21">
        <f aca="true" t="shared" si="2" ref="P9:P14">IF(E9&gt;G9,1,0)+IF(H9&gt;J9,1,0)+IF(K9&gt;M9,1,0)</f>
        <v>1</v>
      </c>
      <c r="Q9" s="16">
        <f aca="true" t="shared" si="3" ref="Q9:Q14">IF(E9&lt;G9,1,0)+IF(H9&lt;J9,1,0)+IF(K9&lt;M9,1,0)</f>
        <v>2</v>
      </c>
      <c r="R9" s="31">
        <f aca="true" t="shared" si="4" ref="R9:S16">IF(P9=2,1,0)</f>
        <v>0</v>
      </c>
      <c r="S9" s="18">
        <f t="shared" si="4"/>
        <v>1</v>
      </c>
      <c r="T9" s="41"/>
    </row>
    <row r="10" spans="2:20" ht="30" customHeight="1">
      <c r="B10" s="104" t="s">
        <v>22</v>
      </c>
      <c r="C10" s="39" t="s">
        <v>140</v>
      </c>
      <c r="D10" s="39" t="s">
        <v>141</v>
      </c>
      <c r="E10" s="35">
        <v>21</v>
      </c>
      <c r="F10" s="16" t="s">
        <v>23</v>
      </c>
      <c r="G10" s="36">
        <v>15</v>
      </c>
      <c r="H10" s="35">
        <v>21</v>
      </c>
      <c r="I10" s="16" t="s">
        <v>23</v>
      </c>
      <c r="J10" s="36">
        <v>16</v>
      </c>
      <c r="K10" s="35"/>
      <c r="L10" s="16" t="s">
        <v>23</v>
      </c>
      <c r="M10" s="36"/>
      <c r="N10" s="19">
        <f t="shared" si="0"/>
        <v>42</v>
      </c>
      <c r="O10" s="20">
        <f t="shared" si="1"/>
        <v>31</v>
      </c>
      <c r="P10" s="21">
        <f t="shared" si="2"/>
        <v>2</v>
      </c>
      <c r="Q10" s="16">
        <f t="shared" si="3"/>
        <v>0</v>
      </c>
      <c r="R10" s="32">
        <f t="shared" si="4"/>
        <v>1</v>
      </c>
      <c r="S10" s="18">
        <f t="shared" si="4"/>
        <v>0</v>
      </c>
      <c r="T10" s="41"/>
    </row>
    <row r="11" spans="2:20" ht="30" customHeight="1">
      <c r="B11" s="104" t="s">
        <v>21</v>
      </c>
      <c r="C11" s="39" t="s">
        <v>142</v>
      </c>
      <c r="D11" s="39" t="s">
        <v>143</v>
      </c>
      <c r="E11" s="35">
        <v>10</v>
      </c>
      <c r="F11" s="16" t="s">
        <v>23</v>
      </c>
      <c r="G11" s="36">
        <v>21</v>
      </c>
      <c r="H11" s="35">
        <v>13</v>
      </c>
      <c r="I11" s="16" t="s">
        <v>23</v>
      </c>
      <c r="J11" s="36">
        <v>21</v>
      </c>
      <c r="K11" s="35"/>
      <c r="L11" s="16" t="s">
        <v>23</v>
      </c>
      <c r="M11" s="36"/>
      <c r="N11" s="19">
        <f t="shared" si="0"/>
        <v>23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2">
        <f t="shared" si="4"/>
        <v>0</v>
      </c>
      <c r="S11" s="18">
        <f t="shared" si="4"/>
        <v>1</v>
      </c>
      <c r="T11" s="41"/>
    </row>
    <row r="12" spans="2:20" ht="30" customHeight="1">
      <c r="B12" s="104" t="s">
        <v>20</v>
      </c>
      <c r="C12" s="39" t="s">
        <v>144</v>
      </c>
      <c r="D12" s="39" t="s">
        <v>145</v>
      </c>
      <c r="E12" s="35">
        <v>21</v>
      </c>
      <c r="F12" s="16" t="s">
        <v>23</v>
      </c>
      <c r="G12" s="36">
        <v>16</v>
      </c>
      <c r="H12" s="35">
        <v>19</v>
      </c>
      <c r="I12" s="16" t="s">
        <v>23</v>
      </c>
      <c r="J12" s="36">
        <v>21</v>
      </c>
      <c r="K12" s="35">
        <v>18</v>
      </c>
      <c r="L12" s="16" t="s">
        <v>23</v>
      </c>
      <c r="M12" s="36">
        <v>21</v>
      </c>
      <c r="N12" s="19">
        <f t="shared" si="0"/>
        <v>58</v>
      </c>
      <c r="O12" s="20">
        <f t="shared" si="1"/>
        <v>58</v>
      </c>
      <c r="P12" s="21">
        <f t="shared" si="2"/>
        <v>1</v>
      </c>
      <c r="Q12" s="16">
        <f t="shared" si="3"/>
        <v>2</v>
      </c>
      <c r="R12" s="32">
        <f t="shared" si="4"/>
        <v>0</v>
      </c>
      <c r="S12" s="18">
        <f t="shared" si="4"/>
        <v>1</v>
      </c>
      <c r="T12" s="41"/>
    </row>
    <row r="13" spans="2:20" ht="30" customHeight="1">
      <c r="B13" s="104" t="s">
        <v>19</v>
      </c>
      <c r="C13" s="39" t="s">
        <v>146</v>
      </c>
      <c r="D13" s="39" t="s">
        <v>147</v>
      </c>
      <c r="E13" s="35">
        <v>21</v>
      </c>
      <c r="F13" s="16" t="s">
        <v>23</v>
      </c>
      <c r="G13" s="36">
        <v>15</v>
      </c>
      <c r="H13" s="35">
        <v>24</v>
      </c>
      <c r="I13" s="16" t="s">
        <v>23</v>
      </c>
      <c r="J13" s="36">
        <v>22</v>
      </c>
      <c r="K13" s="35"/>
      <c r="L13" s="16" t="s">
        <v>23</v>
      </c>
      <c r="M13" s="36"/>
      <c r="N13" s="19">
        <f t="shared" si="0"/>
        <v>45</v>
      </c>
      <c r="O13" s="20">
        <f t="shared" si="1"/>
        <v>37</v>
      </c>
      <c r="P13" s="21">
        <f t="shared" si="2"/>
        <v>2</v>
      </c>
      <c r="Q13" s="16">
        <f t="shared" si="3"/>
        <v>0</v>
      </c>
      <c r="R13" s="32">
        <f t="shared" si="4"/>
        <v>1</v>
      </c>
      <c r="S13" s="18">
        <f t="shared" si="4"/>
        <v>0</v>
      </c>
      <c r="T13" s="41"/>
    </row>
    <row r="14" spans="2:20" ht="30" customHeight="1">
      <c r="B14" s="104" t="s">
        <v>18</v>
      </c>
      <c r="C14" s="39" t="s">
        <v>148</v>
      </c>
      <c r="D14" s="39" t="s">
        <v>94</v>
      </c>
      <c r="E14" s="35">
        <v>21</v>
      </c>
      <c r="F14" s="16" t="s">
        <v>23</v>
      </c>
      <c r="G14" s="36">
        <v>19</v>
      </c>
      <c r="H14" s="35">
        <v>11</v>
      </c>
      <c r="I14" s="16" t="s">
        <v>23</v>
      </c>
      <c r="J14" s="36">
        <v>21</v>
      </c>
      <c r="K14" s="35">
        <v>21</v>
      </c>
      <c r="L14" s="16" t="s">
        <v>23</v>
      </c>
      <c r="M14" s="36">
        <v>13</v>
      </c>
      <c r="N14" s="19">
        <f t="shared" si="0"/>
        <v>53</v>
      </c>
      <c r="O14" s="20">
        <f t="shared" si="1"/>
        <v>53</v>
      </c>
      <c r="P14" s="21">
        <f t="shared" si="2"/>
        <v>2</v>
      </c>
      <c r="Q14" s="16">
        <f t="shared" si="3"/>
        <v>1</v>
      </c>
      <c r="R14" s="32">
        <f t="shared" si="4"/>
        <v>1</v>
      </c>
      <c r="S14" s="18">
        <f t="shared" si="4"/>
        <v>0</v>
      </c>
      <c r="T14" s="41"/>
    </row>
    <row r="15" spans="2:20" ht="30" customHeight="1">
      <c r="B15" s="104" t="s">
        <v>24</v>
      </c>
      <c r="C15" s="39" t="s">
        <v>149</v>
      </c>
      <c r="D15" s="39" t="s">
        <v>150</v>
      </c>
      <c r="E15" s="35">
        <v>11</v>
      </c>
      <c r="F15" s="16" t="s">
        <v>23</v>
      </c>
      <c r="G15" s="36">
        <v>21</v>
      </c>
      <c r="H15" s="35">
        <v>5</v>
      </c>
      <c r="I15" s="16" t="s">
        <v>23</v>
      </c>
      <c r="J15" s="36">
        <v>21</v>
      </c>
      <c r="K15" s="35"/>
      <c r="L15" s="16" t="s">
        <v>23</v>
      </c>
      <c r="M15" s="36"/>
      <c r="N15" s="19">
        <f>E15+H15+K15</f>
        <v>16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2">
        <f t="shared" si="4"/>
        <v>0</v>
      </c>
      <c r="S15" s="18">
        <f t="shared" si="4"/>
        <v>1</v>
      </c>
      <c r="T15" s="41"/>
    </row>
    <row r="16" spans="2:20" ht="30" customHeight="1" thickBot="1">
      <c r="B16" s="104" t="s">
        <v>17</v>
      </c>
      <c r="C16" s="39" t="s">
        <v>151</v>
      </c>
      <c r="D16" s="39" t="s">
        <v>152</v>
      </c>
      <c r="E16" s="35">
        <v>22</v>
      </c>
      <c r="F16" s="16" t="s">
        <v>23</v>
      </c>
      <c r="G16" s="36">
        <v>20</v>
      </c>
      <c r="H16" s="35">
        <v>16</v>
      </c>
      <c r="I16" s="16" t="s">
        <v>23</v>
      </c>
      <c r="J16" s="36">
        <v>21</v>
      </c>
      <c r="K16" s="35">
        <v>21</v>
      </c>
      <c r="L16" s="16" t="s">
        <v>23</v>
      </c>
      <c r="M16" s="36">
        <v>19</v>
      </c>
      <c r="N16" s="19">
        <f>E16+H16+K16</f>
        <v>59</v>
      </c>
      <c r="O16" s="20">
        <f>G16+J16+M16</f>
        <v>60</v>
      </c>
      <c r="P16" s="21">
        <f>IF(E16&gt;G16,1,0)+IF(H16&gt;J16,1,0)+IF(K16&gt;M16,1,0)</f>
        <v>2</v>
      </c>
      <c r="Q16" s="16">
        <f>IF(E16&lt;G16,1,0)+IF(H16&lt;J16,1,0)+IF(K16&lt;M16,1,0)</f>
        <v>1</v>
      </c>
      <c r="R16" s="32">
        <f t="shared" si="4"/>
        <v>1</v>
      </c>
      <c r="S16" s="18">
        <f t="shared" si="4"/>
        <v>0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remíza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347</v>
      </c>
      <c r="O17" s="24">
        <f t="shared" si="5"/>
        <v>383</v>
      </c>
      <c r="P17" s="23">
        <f t="shared" si="5"/>
        <v>10</v>
      </c>
      <c r="Q17" s="25">
        <f t="shared" si="5"/>
        <v>10</v>
      </c>
      <c r="R17" s="23">
        <f t="shared" si="5"/>
        <v>4</v>
      </c>
      <c r="S17" s="24">
        <f t="shared" si="5"/>
        <v>4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50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6.875" style="84" customWidth="1"/>
    <col min="2" max="2" width="17.75390625" style="84" customWidth="1"/>
    <col min="3" max="3" width="1.75390625" style="84" customWidth="1"/>
    <col min="4" max="4" width="17.75390625" style="84" customWidth="1"/>
    <col min="5" max="5" width="6.25390625" style="84" customWidth="1"/>
    <col min="6" max="6" width="17.75390625" style="84" customWidth="1"/>
    <col min="7" max="7" width="1.75390625" style="84" customWidth="1"/>
    <col min="8" max="8" width="17.875" style="84" customWidth="1"/>
    <col min="9" max="9" width="6.25390625" style="84" customWidth="1"/>
    <col min="10" max="10" width="17.75390625" style="84" customWidth="1"/>
    <col min="11" max="11" width="1.75390625" style="84" customWidth="1"/>
    <col min="12" max="12" width="17.75390625" style="84" customWidth="1"/>
    <col min="13" max="13" width="6.375" style="84" customWidth="1"/>
    <col min="14" max="14" width="1.875" style="84" customWidth="1"/>
    <col min="15" max="15" width="9.125" style="84" customWidth="1"/>
    <col min="16" max="16" width="10.875" style="84" customWidth="1"/>
    <col min="17" max="17" width="4.375" style="84" customWidth="1"/>
    <col min="18" max="16384" width="9.125" style="84" customWidth="1"/>
  </cols>
  <sheetData>
    <row r="1" ht="15" customHeight="1"/>
    <row r="2" spans="2:12" ht="24.75" customHeight="1">
      <c r="B2" s="115" t="s">
        <v>99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9" ht="13.5" customHeight="1">
      <c r="B3" s="91"/>
      <c r="C3" s="91"/>
      <c r="D3" s="91"/>
      <c r="E3" s="91"/>
      <c r="F3" s="91"/>
      <c r="G3" s="91"/>
      <c r="H3" s="91"/>
      <c r="I3" s="91"/>
    </row>
    <row r="4" spans="2:12" ht="16.5" customHeight="1">
      <c r="B4" s="116" t="s">
        <v>100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2:9" ht="12" customHeight="1">
      <c r="B5" s="92"/>
      <c r="C5" s="92"/>
      <c r="D5" s="92"/>
      <c r="E5" s="92"/>
      <c r="F5" s="92"/>
      <c r="G5" s="92"/>
      <c r="H5" s="92"/>
      <c r="I5" s="92"/>
    </row>
    <row r="6" spans="2:12" ht="12" customHeight="1">
      <c r="B6" s="117" t="s">
        <v>49</v>
      </c>
      <c r="C6" s="117"/>
      <c r="D6" s="117"/>
      <c r="E6" s="94"/>
      <c r="F6" s="117" t="s">
        <v>50</v>
      </c>
      <c r="G6" s="117"/>
      <c r="H6" s="117"/>
      <c r="J6" s="117" t="s">
        <v>51</v>
      </c>
      <c r="K6" s="117"/>
      <c r="L6" s="117"/>
    </row>
    <row r="7" spans="2:13" ht="12" customHeight="1">
      <c r="B7" s="95" t="s">
        <v>64</v>
      </c>
      <c r="C7" s="96" t="s">
        <v>52</v>
      </c>
      <c r="D7" s="97" t="s">
        <v>29</v>
      </c>
      <c r="E7" s="102" t="s">
        <v>88</v>
      </c>
      <c r="F7" s="95" t="s">
        <v>29</v>
      </c>
      <c r="G7" s="96" t="s">
        <v>52</v>
      </c>
      <c r="H7" s="97" t="s">
        <v>30</v>
      </c>
      <c r="I7" s="102" t="s">
        <v>98</v>
      </c>
      <c r="J7" s="95" t="s">
        <v>29</v>
      </c>
      <c r="K7" s="96" t="s">
        <v>52</v>
      </c>
      <c r="L7" s="97" t="s">
        <v>53</v>
      </c>
      <c r="M7" s="102" t="s">
        <v>83</v>
      </c>
    </row>
    <row r="8" spans="2:20" ht="12">
      <c r="B8" s="95" t="s">
        <v>101</v>
      </c>
      <c r="C8" s="96" t="s">
        <v>52</v>
      </c>
      <c r="D8" s="97" t="s">
        <v>102</v>
      </c>
      <c r="E8" s="102" t="s">
        <v>84</v>
      </c>
      <c r="F8" s="95" t="s">
        <v>64</v>
      </c>
      <c r="G8" s="96" t="s">
        <v>52</v>
      </c>
      <c r="H8" s="97" t="s">
        <v>101</v>
      </c>
      <c r="I8" s="102" t="s">
        <v>88</v>
      </c>
      <c r="J8" s="95" t="s">
        <v>102</v>
      </c>
      <c r="K8" s="96" t="s">
        <v>52</v>
      </c>
      <c r="L8" s="97" t="s">
        <v>64</v>
      </c>
      <c r="M8" s="102" t="s">
        <v>83</v>
      </c>
      <c r="Q8" s="96"/>
      <c r="R8" s="96"/>
      <c r="S8" s="96"/>
      <c r="T8" s="96"/>
    </row>
    <row r="9" spans="2:21" ht="12">
      <c r="B9" s="95" t="s">
        <v>30</v>
      </c>
      <c r="C9" s="96" t="s">
        <v>52</v>
      </c>
      <c r="D9" s="97" t="s">
        <v>53</v>
      </c>
      <c r="E9" s="102" t="s">
        <v>83</v>
      </c>
      <c r="F9" s="95" t="s">
        <v>102</v>
      </c>
      <c r="G9" s="96" t="s">
        <v>52</v>
      </c>
      <c r="H9" s="97" t="s">
        <v>53</v>
      </c>
      <c r="I9" s="102" t="s">
        <v>68</v>
      </c>
      <c r="J9" s="95" t="s">
        <v>101</v>
      </c>
      <c r="K9" s="96" t="s">
        <v>52</v>
      </c>
      <c r="L9" s="97" t="s">
        <v>30</v>
      </c>
      <c r="M9" s="102" t="s">
        <v>67</v>
      </c>
      <c r="Q9" s="96"/>
      <c r="R9" s="96"/>
      <c r="S9" s="96"/>
      <c r="T9" s="96"/>
      <c r="U9" s="99"/>
    </row>
    <row r="10" spans="2:21" ht="5.25" customHeight="1">
      <c r="B10" s="95"/>
      <c r="C10" s="95"/>
      <c r="D10" s="95"/>
      <c r="E10" s="98"/>
      <c r="F10" s="95"/>
      <c r="G10" s="96"/>
      <c r="H10" s="97"/>
      <c r="J10" s="100"/>
      <c r="K10" s="96"/>
      <c r="L10" s="100"/>
      <c r="Q10" s="96"/>
      <c r="R10" s="96"/>
      <c r="S10" s="96"/>
      <c r="T10" s="96"/>
      <c r="U10" s="99"/>
    </row>
    <row r="11" spans="2:21" ht="15.75">
      <c r="B11" s="116" t="s">
        <v>103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Q11" s="96"/>
      <c r="R11" s="96"/>
      <c r="S11" s="96"/>
      <c r="T11" s="96"/>
      <c r="U11" s="99"/>
    </row>
    <row r="12" spans="2:21" ht="5.25" customHeight="1">
      <c r="B12" s="92"/>
      <c r="C12" s="92"/>
      <c r="D12" s="92"/>
      <c r="E12" s="92"/>
      <c r="F12" s="92"/>
      <c r="G12" s="92"/>
      <c r="H12" s="92"/>
      <c r="I12" s="92"/>
      <c r="Q12" s="96"/>
      <c r="R12" s="96"/>
      <c r="S12" s="96"/>
      <c r="T12" s="96"/>
      <c r="U12" s="99"/>
    </row>
    <row r="13" spans="2:21" ht="12">
      <c r="B13" s="117" t="s">
        <v>49</v>
      </c>
      <c r="C13" s="117"/>
      <c r="D13" s="117"/>
      <c r="E13" s="94"/>
      <c r="F13" s="117" t="s">
        <v>50</v>
      </c>
      <c r="G13" s="117"/>
      <c r="H13" s="117"/>
      <c r="J13" s="117" t="s">
        <v>51</v>
      </c>
      <c r="K13" s="117"/>
      <c r="L13" s="117"/>
      <c r="Q13" s="96"/>
      <c r="R13" s="96"/>
      <c r="S13" s="96"/>
      <c r="T13" s="96"/>
      <c r="U13" s="99"/>
    </row>
    <row r="14" spans="2:21" ht="12">
      <c r="B14" s="95" t="s">
        <v>53</v>
      </c>
      <c r="C14" s="96" t="s">
        <v>52</v>
      </c>
      <c r="D14" s="97" t="s">
        <v>101</v>
      </c>
      <c r="E14" s="102" t="s">
        <v>84</v>
      </c>
      <c r="F14" s="95" t="s">
        <v>53</v>
      </c>
      <c r="G14" s="96" t="s">
        <v>52</v>
      </c>
      <c r="H14" s="97" t="s">
        <v>64</v>
      </c>
      <c r="I14" s="102" t="s">
        <v>67</v>
      </c>
      <c r="J14" s="95" t="s">
        <v>53</v>
      </c>
      <c r="K14" s="96" t="s">
        <v>52</v>
      </c>
      <c r="L14" s="97" t="s">
        <v>30</v>
      </c>
      <c r="M14" s="102" t="s">
        <v>88</v>
      </c>
      <c r="Q14" s="96"/>
      <c r="R14" s="96"/>
      <c r="S14" s="96"/>
      <c r="T14" s="96"/>
      <c r="U14" s="99"/>
    </row>
    <row r="15" spans="2:21" ht="12">
      <c r="B15" s="95" t="s">
        <v>30</v>
      </c>
      <c r="C15" s="96" t="s">
        <v>52</v>
      </c>
      <c r="D15" s="97" t="s">
        <v>64</v>
      </c>
      <c r="E15" s="102" t="s">
        <v>98</v>
      </c>
      <c r="F15" s="95" t="s">
        <v>30</v>
      </c>
      <c r="G15" s="96" t="s">
        <v>52</v>
      </c>
      <c r="H15" s="97" t="s">
        <v>102</v>
      </c>
      <c r="I15" s="102" t="s">
        <v>67</v>
      </c>
      <c r="J15" s="95" t="s">
        <v>29</v>
      </c>
      <c r="K15" s="96" t="s">
        <v>52</v>
      </c>
      <c r="L15" s="97" t="s">
        <v>64</v>
      </c>
      <c r="M15" s="102" t="s">
        <v>83</v>
      </c>
      <c r="R15" s="96"/>
      <c r="S15" s="96"/>
      <c r="T15" s="96"/>
      <c r="U15" s="99"/>
    </row>
    <row r="16" spans="2:13" ht="12">
      <c r="B16" s="95" t="s">
        <v>29</v>
      </c>
      <c r="C16" s="96" t="s">
        <v>52</v>
      </c>
      <c r="D16" s="97" t="s">
        <v>102</v>
      </c>
      <c r="E16" s="102" t="s">
        <v>68</v>
      </c>
      <c r="F16" s="95" t="s">
        <v>101</v>
      </c>
      <c r="G16" s="96" t="s">
        <v>52</v>
      </c>
      <c r="H16" s="97" t="s">
        <v>29</v>
      </c>
      <c r="I16" s="102" t="s">
        <v>262</v>
      </c>
      <c r="J16" s="95" t="s">
        <v>102</v>
      </c>
      <c r="K16" s="96" t="s">
        <v>52</v>
      </c>
      <c r="L16" s="97" t="s">
        <v>101</v>
      </c>
      <c r="M16" s="102" t="s">
        <v>68</v>
      </c>
    </row>
    <row r="17" spans="2:12" ht="4.5" customHeight="1">
      <c r="B17" s="95"/>
      <c r="C17" s="95"/>
      <c r="D17" s="95"/>
      <c r="E17" s="95"/>
      <c r="F17" s="95"/>
      <c r="G17" s="95"/>
      <c r="H17" s="95"/>
      <c r="I17" s="95"/>
      <c r="J17" s="97"/>
      <c r="K17" s="96"/>
      <c r="L17" s="97"/>
    </row>
    <row r="18" spans="2:18" ht="16.5" customHeight="1">
      <c r="B18" s="116" t="s">
        <v>104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P18" s="95"/>
      <c r="Q18" s="96"/>
      <c r="R18" s="97"/>
    </row>
    <row r="19" spans="2:18" ht="5.25" customHeight="1">
      <c r="B19" s="92"/>
      <c r="C19" s="92"/>
      <c r="D19" s="92"/>
      <c r="E19" s="92"/>
      <c r="F19" s="92"/>
      <c r="G19" s="92"/>
      <c r="H19" s="92"/>
      <c r="I19" s="92"/>
      <c r="P19" s="95"/>
      <c r="Q19" s="96"/>
      <c r="R19" s="97"/>
    </row>
    <row r="20" spans="2:18" ht="12" customHeight="1">
      <c r="B20" s="117" t="s">
        <v>49</v>
      </c>
      <c r="C20" s="117"/>
      <c r="D20" s="117"/>
      <c r="E20" s="94"/>
      <c r="F20" s="117" t="s">
        <v>50</v>
      </c>
      <c r="G20" s="117"/>
      <c r="H20" s="117"/>
      <c r="J20" s="117" t="s">
        <v>51</v>
      </c>
      <c r="K20" s="117"/>
      <c r="L20" s="117"/>
      <c r="P20" s="95"/>
      <c r="Q20" s="96"/>
      <c r="R20" s="97"/>
    </row>
    <row r="21" spans="2:18" ht="12">
      <c r="B21" s="106" t="s">
        <v>30</v>
      </c>
      <c r="C21" s="107" t="s">
        <v>52</v>
      </c>
      <c r="D21" s="111" t="s">
        <v>105</v>
      </c>
      <c r="E21" s="109"/>
      <c r="F21" s="106" t="s">
        <v>30</v>
      </c>
      <c r="G21" s="107" t="s">
        <v>52</v>
      </c>
      <c r="H21" s="111" t="s">
        <v>106</v>
      </c>
      <c r="I21" s="109"/>
      <c r="J21" s="106" t="s">
        <v>101</v>
      </c>
      <c r="K21" s="107" t="s">
        <v>52</v>
      </c>
      <c r="L21" s="111" t="s">
        <v>106</v>
      </c>
      <c r="M21" s="111"/>
      <c r="P21" s="95"/>
      <c r="Q21" s="96"/>
      <c r="R21" s="97"/>
    </row>
    <row r="22" spans="2:18" ht="12">
      <c r="B22" s="106" t="s">
        <v>29</v>
      </c>
      <c r="C22" s="107" t="s">
        <v>52</v>
      </c>
      <c r="D22" s="111" t="s">
        <v>106</v>
      </c>
      <c r="E22" s="109"/>
      <c r="F22" s="106" t="s">
        <v>29</v>
      </c>
      <c r="G22" s="107" t="s">
        <v>52</v>
      </c>
      <c r="H22" s="111" t="s">
        <v>107</v>
      </c>
      <c r="I22" s="109"/>
      <c r="J22" s="106" t="s">
        <v>64</v>
      </c>
      <c r="K22" s="107" t="s">
        <v>52</v>
      </c>
      <c r="L22" s="111" t="s">
        <v>107</v>
      </c>
      <c r="M22" s="111"/>
      <c r="P22" s="95"/>
      <c r="Q22" s="96"/>
      <c r="R22" s="97"/>
    </row>
    <row r="23" spans="2:18" ht="12">
      <c r="B23" s="106" t="s">
        <v>102</v>
      </c>
      <c r="C23" s="107" t="s">
        <v>52</v>
      </c>
      <c r="D23" s="111" t="s">
        <v>107</v>
      </c>
      <c r="E23" s="109"/>
      <c r="F23" s="106" t="s">
        <v>102</v>
      </c>
      <c r="G23" s="107" t="s">
        <v>52</v>
      </c>
      <c r="H23" s="111" t="s">
        <v>105</v>
      </c>
      <c r="I23" s="109"/>
      <c r="J23" s="106" t="s">
        <v>53</v>
      </c>
      <c r="K23" s="107" t="s">
        <v>52</v>
      </c>
      <c r="L23" s="111" t="s">
        <v>105</v>
      </c>
      <c r="M23" s="109"/>
      <c r="P23" s="95"/>
      <c r="Q23" s="96"/>
      <c r="R23" s="97"/>
    </row>
    <row r="24" spans="2:18" ht="12">
      <c r="B24" s="95" t="s">
        <v>101</v>
      </c>
      <c r="C24" s="96" t="s">
        <v>52</v>
      </c>
      <c r="D24" s="97" t="s">
        <v>64</v>
      </c>
      <c r="F24" s="95" t="s">
        <v>101</v>
      </c>
      <c r="G24" s="96" t="s">
        <v>52</v>
      </c>
      <c r="H24" s="97" t="s">
        <v>53</v>
      </c>
      <c r="J24" s="95" t="s">
        <v>102</v>
      </c>
      <c r="K24" s="96" t="s">
        <v>52</v>
      </c>
      <c r="L24" s="97" t="s">
        <v>30</v>
      </c>
      <c r="N24" s="101"/>
      <c r="O24" s="96"/>
      <c r="P24" s="95"/>
      <c r="Q24" s="96"/>
      <c r="R24" s="97"/>
    </row>
    <row r="25" spans="2:18" ht="12">
      <c r="B25" s="95" t="s">
        <v>53</v>
      </c>
      <c r="C25" s="96" t="s">
        <v>52</v>
      </c>
      <c r="D25" s="97" t="s">
        <v>54</v>
      </c>
      <c r="F25" s="95" t="s">
        <v>64</v>
      </c>
      <c r="G25" s="96" t="s">
        <v>52</v>
      </c>
      <c r="H25" s="97" t="s">
        <v>54</v>
      </c>
      <c r="J25" s="95" t="s">
        <v>29</v>
      </c>
      <c r="K25" s="96" t="s">
        <v>52</v>
      </c>
      <c r="L25" s="97" t="s">
        <v>54</v>
      </c>
      <c r="N25" s="101"/>
      <c r="O25" s="96"/>
      <c r="P25" s="95"/>
      <c r="Q25" s="96"/>
      <c r="R25" s="97"/>
    </row>
    <row r="26" spans="2:18" ht="5.25" customHeight="1">
      <c r="B26" s="95"/>
      <c r="C26" s="96"/>
      <c r="D26" s="97"/>
      <c r="F26" s="95"/>
      <c r="G26" s="96"/>
      <c r="H26" s="97"/>
      <c r="J26" s="95"/>
      <c r="K26" s="96"/>
      <c r="L26" s="97"/>
      <c r="N26" s="101"/>
      <c r="O26" s="96"/>
      <c r="P26" s="95"/>
      <c r="Q26" s="96"/>
      <c r="R26" s="97"/>
    </row>
    <row r="27" spans="2:18" ht="16.5" customHeight="1">
      <c r="B27" s="116" t="s">
        <v>108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P27" s="95"/>
      <c r="Q27" s="96"/>
      <c r="R27" s="97"/>
    </row>
    <row r="28" spans="2:18" ht="5.25" customHeight="1">
      <c r="B28" s="92"/>
      <c r="C28" s="92"/>
      <c r="D28" s="92"/>
      <c r="E28" s="92"/>
      <c r="F28" s="92"/>
      <c r="G28" s="92"/>
      <c r="H28" s="92"/>
      <c r="I28" s="92"/>
      <c r="P28" s="95"/>
      <c r="Q28" s="96"/>
      <c r="R28" s="97"/>
    </row>
    <row r="29" spans="2:12" ht="12" customHeight="1">
      <c r="B29" s="117" t="s">
        <v>49</v>
      </c>
      <c r="C29" s="117"/>
      <c r="D29" s="117"/>
      <c r="E29" s="94"/>
      <c r="F29" s="117" t="s">
        <v>50</v>
      </c>
      <c r="G29" s="117"/>
      <c r="H29" s="117"/>
      <c r="J29" s="117" t="s">
        <v>51</v>
      </c>
      <c r="K29" s="117"/>
      <c r="L29" s="117"/>
    </row>
    <row r="30" spans="2:12" ht="12">
      <c r="B30" s="95" t="s">
        <v>30</v>
      </c>
      <c r="C30" s="96" t="s">
        <v>52</v>
      </c>
      <c r="D30" s="97" t="s">
        <v>29</v>
      </c>
      <c r="F30" s="95" t="s">
        <v>30</v>
      </c>
      <c r="G30" s="96" t="s">
        <v>52</v>
      </c>
      <c r="H30" s="97" t="s">
        <v>101</v>
      </c>
      <c r="J30" s="95" t="s">
        <v>64</v>
      </c>
      <c r="K30" s="96" t="s">
        <v>52</v>
      </c>
      <c r="L30" s="97" t="s">
        <v>30</v>
      </c>
    </row>
    <row r="31" spans="2:14" ht="12">
      <c r="B31" s="95" t="s">
        <v>64</v>
      </c>
      <c r="C31" s="96" t="s">
        <v>52</v>
      </c>
      <c r="D31" s="97" t="s">
        <v>53</v>
      </c>
      <c r="E31" s="97"/>
      <c r="F31" s="95" t="s">
        <v>53</v>
      </c>
      <c r="G31" s="96" t="s">
        <v>52</v>
      </c>
      <c r="H31" s="97" t="s">
        <v>29</v>
      </c>
      <c r="J31" s="95" t="s">
        <v>53</v>
      </c>
      <c r="K31" s="96" t="s">
        <v>52</v>
      </c>
      <c r="L31" s="97" t="s">
        <v>102</v>
      </c>
      <c r="M31" s="95"/>
      <c r="N31" s="96"/>
    </row>
    <row r="32" spans="2:12" ht="12">
      <c r="B32" s="95" t="s">
        <v>102</v>
      </c>
      <c r="C32" s="96"/>
      <c r="D32" s="97" t="s">
        <v>54</v>
      </c>
      <c r="E32" s="97"/>
      <c r="F32" s="95" t="s">
        <v>64</v>
      </c>
      <c r="G32" s="96" t="s">
        <v>52</v>
      </c>
      <c r="H32" s="97" t="s">
        <v>102</v>
      </c>
      <c r="J32" s="95" t="s">
        <v>29</v>
      </c>
      <c r="K32" s="96" t="s">
        <v>52</v>
      </c>
      <c r="L32" s="97" t="s">
        <v>101</v>
      </c>
    </row>
    <row r="33" spans="2:12" ht="12">
      <c r="B33" s="95" t="s">
        <v>101</v>
      </c>
      <c r="C33" s="96"/>
      <c r="D33" s="97" t="s">
        <v>54</v>
      </c>
      <c r="F33" s="95"/>
      <c r="G33" s="96"/>
      <c r="H33" s="97"/>
      <c r="J33" s="95"/>
      <c r="K33" s="96"/>
      <c r="L33" s="97"/>
    </row>
    <row r="34" spans="2:12" ht="5.25" customHeight="1">
      <c r="B34" s="95"/>
      <c r="C34" s="96"/>
      <c r="D34" s="97"/>
      <c r="F34" s="95"/>
      <c r="G34" s="96"/>
      <c r="H34" s="97"/>
      <c r="J34" s="95"/>
      <c r="K34" s="96"/>
      <c r="L34" s="97"/>
    </row>
    <row r="35" spans="2:12" ht="16.5" customHeight="1">
      <c r="B35" s="116" t="s">
        <v>109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2:9" ht="5.25" customHeight="1">
      <c r="B36" s="92"/>
      <c r="C36" s="92"/>
      <c r="D36" s="92"/>
      <c r="E36" s="92"/>
      <c r="F36" s="92"/>
      <c r="G36" s="92"/>
      <c r="H36" s="92"/>
      <c r="I36" s="92"/>
    </row>
    <row r="37" spans="2:12" ht="12" customHeight="1">
      <c r="B37" s="117" t="s">
        <v>49</v>
      </c>
      <c r="C37" s="117"/>
      <c r="D37" s="117"/>
      <c r="E37" s="94"/>
      <c r="F37" s="117" t="s">
        <v>50</v>
      </c>
      <c r="G37" s="117"/>
      <c r="H37" s="117"/>
      <c r="J37" s="117" t="s">
        <v>51</v>
      </c>
      <c r="K37" s="117"/>
      <c r="L37" s="117"/>
    </row>
    <row r="38" spans="2:12" ht="12">
      <c r="B38" s="110" t="s">
        <v>107</v>
      </c>
      <c r="C38" s="157" t="s">
        <v>52</v>
      </c>
      <c r="D38" s="108" t="s">
        <v>101</v>
      </c>
      <c r="E38" s="158"/>
      <c r="F38" s="110" t="s">
        <v>107</v>
      </c>
      <c r="G38" s="157" t="s">
        <v>52</v>
      </c>
      <c r="H38" s="108" t="s">
        <v>53</v>
      </c>
      <c r="I38" s="158"/>
      <c r="J38" s="110" t="s">
        <v>107</v>
      </c>
      <c r="K38" s="157" t="s">
        <v>52</v>
      </c>
      <c r="L38" s="108" t="s">
        <v>30</v>
      </c>
    </row>
    <row r="39" spans="2:12" ht="12">
      <c r="B39" s="110" t="s">
        <v>105</v>
      </c>
      <c r="C39" s="157" t="s">
        <v>52</v>
      </c>
      <c r="D39" s="108" t="s">
        <v>64</v>
      </c>
      <c r="E39" s="158"/>
      <c r="F39" s="110" t="s">
        <v>105</v>
      </c>
      <c r="G39" s="157" t="s">
        <v>52</v>
      </c>
      <c r="H39" s="108" t="s">
        <v>101</v>
      </c>
      <c r="I39" s="158"/>
      <c r="J39" s="110" t="s">
        <v>105</v>
      </c>
      <c r="K39" s="157" t="s">
        <v>52</v>
      </c>
      <c r="L39" s="108" t="s">
        <v>29</v>
      </c>
    </row>
    <row r="40" spans="2:12" ht="12" customHeight="1">
      <c r="B40" s="110" t="s">
        <v>106</v>
      </c>
      <c r="C40" s="107" t="s">
        <v>52</v>
      </c>
      <c r="D40" s="108" t="s">
        <v>53</v>
      </c>
      <c r="E40" s="109"/>
      <c r="F40" s="110" t="s">
        <v>106</v>
      </c>
      <c r="G40" s="107" t="s">
        <v>52</v>
      </c>
      <c r="H40" s="108" t="s">
        <v>64</v>
      </c>
      <c r="I40" s="109"/>
      <c r="J40" s="110" t="s">
        <v>106</v>
      </c>
      <c r="K40" s="107" t="s">
        <v>52</v>
      </c>
      <c r="L40" s="108" t="s">
        <v>102</v>
      </c>
    </row>
    <row r="41" spans="2:12" ht="12">
      <c r="B41" s="95" t="s">
        <v>102</v>
      </c>
      <c r="C41" s="96" t="s">
        <v>52</v>
      </c>
      <c r="D41" s="97" t="s">
        <v>29</v>
      </c>
      <c r="F41" s="95" t="s">
        <v>30</v>
      </c>
      <c r="G41" s="96" t="s">
        <v>52</v>
      </c>
      <c r="H41" s="97" t="s">
        <v>54</v>
      </c>
      <c r="J41" s="95" t="s">
        <v>53</v>
      </c>
      <c r="K41" s="96" t="s">
        <v>52</v>
      </c>
      <c r="L41" s="97" t="s">
        <v>54</v>
      </c>
    </row>
    <row r="42" spans="2:12" ht="12">
      <c r="B42" s="95" t="s">
        <v>30</v>
      </c>
      <c r="C42" s="96" t="s">
        <v>52</v>
      </c>
      <c r="D42" s="97" t="s">
        <v>54</v>
      </c>
      <c r="F42" s="95" t="s">
        <v>29</v>
      </c>
      <c r="G42" s="96" t="s">
        <v>52</v>
      </c>
      <c r="H42" s="97" t="s">
        <v>54</v>
      </c>
      <c r="J42" s="95" t="s">
        <v>101</v>
      </c>
      <c r="K42" s="96" t="s">
        <v>52</v>
      </c>
      <c r="L42" s="97" t="s">
        <v>54</v>
      </c>
    </row>
    <row r="43" spans="2:12" ht="12">
      <c r="B43" s="95"/>
      <c r="C43" s="96"/>
      <c r="D43" s="97"/>
      <c r="F43" s="95" t="s">
        <v>102</v>
      </c>
      <c r="G43" s="96" t="s">
        <v>52</v>
      </c>
      <c r="H43" s="97" t="s">
        <v>54</v>
      </c>
      <c r="J43" s="95" t="s">
        <v>64</v>
      </c>
      <c r="K43" s="96" t="s">
        <v>52</v>
      </c>
      <c r="L43" s="97" t="s">
        <v>54</v>
      </c>
    </row>
    <row r="44" spans="2:12" ht="5.25" customHeight="1">
      <c r="B44" s="101"/>
      <c r="C44" s="96"/>
      <c r="D44" s="97"/>
      <c r="F44" s="101"/>
      <c r="G44" s="96"/>
      <c r="H44" s="97"/>
      <c r="J44" s="95"/>
      <c r="K44" s="96"/>
      <c r="L44" s="97"/>
    </row>
    <row r="45" spans="2:12" ht="15.75">
      <c r="B45" s="116" t="s">
        <v>110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2:9" ht="5.25" customHeight="1">
      <c r="B46" s="92"/>
      <c r="C46" s="92"/>
      <c r="D46" s="92"/>
      <c r="E46" s="92"/>
      <c r="F46" s="92"/>
      <c r="G46" s="92"/>
      <c r="H46" s="92"/>
      <c r="I46" s="92"/>
    </row>
    <row r="47" spans="2:14" ht="12" customHeight="1">
      <c r="B47" s="117" t="s">
        <v>111</v>
      </c>
      <c r="C47" s="117"/>
      <c r="D47" s="117"/>
      <c r="E47" s="117"/>
      <c r="F47" s="117"/>
      <c r="G47" s="117"/>
      <c r="H47" s="117"/>
      <c r="I47" s="117"/>
      <c r="J47" s="117" t="s">
        <v>112</v>
      </c>
      <c r="K47" s="117"/>
      <c r="L47" s="117"/>
      <c r="M47" s="93"/>
      <c r="N47" s="93"/>
    </row>
    <row r="48" spans="2:13" ht="12" customHeight="1">
      <c r="B48" s="95" t="s">
        <v>113</v>
      </c>
      <c r="C48" s="96" t="s">
        <v>52</v>
      </c>
      <c r="D48" s="84" t="s">
        <v>114</v>
      </c>
      <c r="F48" s="95"/>
      <c r="G48" s="96"/>
      <c r="H48" s="97"/>
      <c r="J48" s="95" t="s">
        <v>115</v>
      </c>
      <c r="K48" s="96" t="s">
        <v>52</v>
      </c>
      <c r="L48" s="97" t="s">
        <v>116</v>
      </c>
      <c r="M48" s="97"/>
    </row>
    <row r="49" spans="2:13" ht="11.25" customHeight="1">
      <c r="B49" s="95" t="s">
        <v>117</v>
      </c>
      <c r="C49" s="96" t="s">
        <v>52</v>
      </c>
      <c r="D49" s="97" t="s">
        <v>118</v>
      </c>
      <c r="F49" s="101"/>
      <c r="G49" s="96"/>
      <c r="H49" s="100"/>
      <c r="J49" s="101" t="s">
        <v>119</v>
      </c>
      <c r="K49" s="96" t="s">
        <v>52</v>
      </c>
      <c r="L49" s="100" t="s">
        <v>120</v>
      </c>
      <c r="M49" s="100"/>
    </row>
    <row r="50" spans="2:12" ht="12">
      <c r="B50" s="106"/>
      <c r="C50" s="107"/>
      <c r="D50" s="108"/>
      <c r="E50" s="109"/>
      <c r="F50" s="106"/>
      <c r="G50" s="107"/>
      <c r="H50" s="111"/>
      <c r="I50" s="109"/>
      <c r="J50" s="109"/>
      <c r="K50" s="109"/>
      <c r="L50" s="109"/>
    </row>
  </sheetData>
  <sheetProtection password="CC26" sheet="1"/>
  <mergeCells count="25">
    <mergeCell ref="B45:L45"/>
    <mergeCell ref="B47:D47"/>
    <mergeCell ref="E47:I47"/>
    <mergeCell ref="J47:L47"/>
    <mergeCell ref="B27:L27"/>
    <mergeCell ref="B29:D29"/>
    <mergeCell ref="F29:H29"/>
    <mergeCell ref="J29:L29"/>
    <mergeCell ref="B35:L35"/>
    <mergeCell ref="B37:D37"/>
    <mergeCell ref="F37:H37"/>
    <mergeCell ref="J37:L37"/>
    <mergeCell ref="B13:D13"/>
    <mergeCell ref="F13:H13"/>
    <mergeCell ref="J13:L13"/>
    <mergeCell ref="B18:L18"/>
    <mergeCell ref="B20:D20"/>
    <mergeCell ref="F20:H20"/>
    <mergeCell ref="J20:L20"/>
    <mergeCell ref="B2:L2"/>
    <mergeCell ref="B4:L4"/>
    <mergeCell ref="B6:D6"/>
    <mergeCell ref="F6:H6"/>
    <mergeCell ref="J6:L6"/>
    <mergeCell ref="B11:L11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64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134</v>
      </c>
      <c r="T4" s="145"/>
    </row>
    <row r="5" spans="2:20" ht="19.5" customHeight="1">
      <c r="B5" s="5" t="s">
        <v>3</v>
      </c>
      <c r="C5" s="43"/>
      <c r="D5" s="146" t="s">
        <v>29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123" t="s">
        <v>1</v>
      </c>
      <c r="R5" s="124"/>
      <c r="S5" s="125" t="s">
        <v>135</v>
      </c>
      <c r="T5" s="126"/>
    </row>
    <row r="6" spans="2:20" ht="19.5" customHeight="1" thickBot="1">
      <c r="B6" s="7" t="s">
        <v>4</v>
      </c>
      <c r="C6" s="103"/>
      <c r="D6" s="127" t="s">
        <v>66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27</v>
      </c>
      <c r="T6" s="34" t="s">
        <v>26</v>
      </c>
    </row>
    <row r="7" spans="2:20" ht="24.75" customHeight="1">
      <c r="B7" s="8"/>
      <c r="C7" s="9" t="str">
        <f>D4</f>
        <v>SK Jupiter B</v>
      </c>
      <c r="D7" s="9" t="str">
        <f>D5</f>
        <v>SK Jupiter A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39" t="s">
        <v>85</v>
      </c>
      <c r="D9" s="40" t="s">
        <v>173</v>
      </c>
      <c r="E9" s="35">
        <v>18</v>
      </c>
      <c r="F9" s="17" t="s">
        <v>23</v>
      </c>
      <c r="G9" s="36">
        <v>21</v>
      </c>
      <c r="H9" s="35">
        <v>8</v>
      </c>
      <c r="I9" s="17" t="s">
        <v>23</v>
      </c>
      <c r="J9" s="36">
        <v>21</v>
      </c>
      <c r="K9" s="35"/>
      <c r="L9" s="17" t="s">
        <v>23</v>
      </c>
      <c r="M9" s="36"/>
      <c r="N9" s="19">
        <f aca="true" t="shared" si="0" ref="N9:N14">E9+H9+K9</f>
        <v>26</v>
      </c>
      <c r="O9" s="20">
        <f aca="true" t="shared" si="1" ref="O9:O14">G9+J9+M9</f>
        <v>42</v>
      </c>
      <c r="P9" s="21">
        <f aca="true" t="shared" si="2" ref="P9:P14">IF(E9&gt;G9,1,0)+IF(H9&gt;J9,1,0)+IF(K9&gt;M9,1,0)</f>
        <v>0</v>
      </c>
      <c r="Q9" s="16">
        <f aca="true" t="shared" si="3" ref="Q9:Q14">IF(E9&lt;G9,1,0)+IF(H9&lt;J9,1,0)+IF(K9&lt;M9,1,0)</f>
        <v>2</v>
      </c>
      <c r="R9" s="31">
        <f aca="true" t="shared" si="4" ref="R9:S16">IF(P9=2,1,0)</f>
        <v>0</v>
      </c>
      <c r="S9" s="18">
        <f t="shared" si="4"/>
        <v>1</v>
      </c>
      <c r="T9" s="41"/>
    </row>
    <row r="10" spans="2:20" ht="30" customHeight="1">
      <c r="B10" s="104" t="s">
        <v>22</v>
      </c>
      <c r="C10" s="39" t="s">
        <v>69</v>
      </c>
      <c r="D10" s="39" t="s">
        <v>192</v>
      </c>
      <c r="E10" s="35">
        <v>21</v>
      </c>
      <c r="F10" s="16" t="s">
        <v>23</v>
      </c>
      <c r="G10" s="36">
        <v>19</v>
      </c>
      <c r="H10" s="35">
        <v>16</v>
      </c>
      <c r="I10" s="16" t="s">
        <v>23</v>
      </c>
      <c r="J10" s="36">
        <v>21</v>
      </c>
      <c r="K10" s="35">
        <v>11</v>
      </c>
      <c r="L10" s="16" t="s">
        <v>23</v>
      </c>
      <c r="M10" s="36">
        <v>21</v>
      </c>
      <c r="N10" s="19">
        <f t="shared" si="0"/>
        <v>48</v>
      </c>
      <c r="O10" s="20">
        <f t="shared" si="1"/>
        <v>61</v>
      </c>
      <c r="P10" s="21">
        <f t="shared" si="2"/>
        <v>1</v>
      </c>
      <c r="Q10" s="16">
        <f t="shared" si="3"/>
        <v>2</v>
      </c>
      <c r="R10" s="32">
        <f t="shared" si="4"/>
        <v>0</v>
      </c>
      <c r="S10" s="18">
        <f t="shared" si="4"/>
        <v>1</v>
      </c>
      <c r="T10" s="41"/>
    </row>
    <row r="11" spans="2:20" ht="30" customHeight="1">
      <c r="B11" s="104" t="s">
        <v>21</v>
      </c>
      <c r="C11" s="39" t="s">
        <v>70</v>
      </c>
      <c r="D11" s="39" t="s">
        <v>189</v>
      </c>
      <c r="E11" s="35">
        <v>17</v>
      </c>
      <c r="F11" s="16" t="s">
        <v>23</v>
      </c>
      <c r="G11" s="36">
        <v>21</v>
      </c>
      <c r="H11" s="35">
        <v>8</v>
      </c>
      <c r="I11" s="16" t="s">
        <v>23</v>
      </c>
      <c r="J11" s="36">
        <v>21</v>
      </c>
      <c r="K11" s="35"/>
      <c r="L11" s="16" t="s">
        <v>23</v>
      </c>
      <c r="M11" s="36"/>
      <c r="N11" s="19">
        <f t="shared" si="0"/>
        <v>25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2">
        <f t="shared" si="4"/>
        <v>0</v>
      </c>
      <c r="S11" s="18">
        <f t="shared" si="4"/>
        <v>1</v>
      </c>
      <c r="T11" s="41"/>
    </row>
    <row r="12" spans="2:20" ht="30" customHeight="1">
      <c r="B12" s="104" t="s">
        <v>20</v>
      </c>
      <c r="C12" s="39" t="s">
        <v>182</v>
      </c>
      <c r="D12" s="39" t="s">
        <v>178</v>
      </c>
      <c r="E12" s="35">
        <v>11</v>
      </c>
      <c r="F12" s="16" t="s">
        <v>23</v>
      </c>
      <c r="G12" s="36">
        <v>21</v>
      </c>
      <c r="H12" s="35">
        <v>18</v>
      </c>
      <c r="I12" s="16" t="s">
        <v>23</v>
      </c>
      <c r="J12" s="36">
        <v>21</v>
      </c>
      <c r="K12" s="35"/>
      <c r="L12" s="16" t="s">
        <v>23</v>
      </c>
      <c r="M12" s="36"/>
      <c r="N12" s="19">
        <f t="shared" si="0"/>
        <v>29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2">
        <f t="shared" si="4"/>
        <v>0</v>
      </c>
      <c r="S12" s="18">
        <f t="shared" si="4"/>
        <v>1</v>
      </c>
      <c r="T12" s="41"/>
    </row>
    <row r="13" spans="2:20" ht="30" customHeight="1">
      <c r="B13" s="104" t="s">
        <v>19</v>
      </c>
      <c r="C13" s="39" t="s">
        <v>86</v>
      </c>
      <c r="D13" s="39" t="s">
        <v>89</v>
      </c>
      <c r="E13" s="35">
        <v>11</v>
      </c>
      <c r="F13" s="16" t="s">
        <v>23</v>
      </c>
      <c r="G13" s="36">
        <v>21</v>
      </c>
      <c r="H13" s="35">
        <v>10</v>
      </c>
      <c r="I13" s="16" t="s">
        <v>23</v>
      </c>
      <c r="J13" s="36">
        <v>21</v>
      </c>
      <c r="K13" s="35"/>
      <c r="L13" s="16" t="s">
        <v>23</v>
      </c>
      <c r="M13" s="36"/>
      <c r="N13" s="19">
        <f t="shared" si="0"/>
        <v>21</v>
      </c>
      <c r="O13" s="20">
        <f t="shared" si="1"/>
        <v>42</v>
      </c>
      <c r="P13" s="21">
        <f t="shared" si="2"/>
        <v>0</v>
      </c>
      <c r="Q13" s="16">
        <f t="shared" si="3"/>
        <v>2</v>
      </c>
      <c r="R13" s="32">
        <f t="shared" si="4"/>
        <v>0</v>
      </c>
      <c r="S13" s="18">
        <f t="shared" si="4"/>
        <v>1</v>
      </c>
      <c r="T13" s="41"/>
    </row>
    <row r="14" spans="2:20" ht="30" customHeight="1">
      <c r="B14" s="104" t="s">
        <v>18</v>
      </c>
      <c r="C14" s="39" t="s">
        <v>72</v>
      </c>
      <c r="D14" s="39" t="s">
        <v>92</v>
      </c>
      <c r="E14" s="35">
        <v>15</v>
      </c>
      <c r="F14" s="16" t="s">
        <v>23</v>
      </c>
      <c r="G14" s="36">
        <v>21</v>
      </c>
      <c r="H14" s="35">
        <v>9</v>
      </c>
      <c r="I14" s="16" t="s">
        <v>23</v>
      </c>
      <c r="J14" s="36">
        <v>21</v>
      </c>
      <c r="K14" s="35"/>
      <c r="L14" s="16" t="s">
        <v>23</v>
      </c>
      <c r="M14" s="36"/>
      <c r="N14" s="19">
        <f t="shared" si="0"/>
        <v>24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2">
        <f t="shared" si="4"/>
        <v>0</v>
      </c>
      <c r="S14" s="18">
        <f t="shared" si="4"/>
        <v>1</v>
      </c>
      <c r="T14" s="41"/>
    </row>
    <row r="15" spans="2:20" ht="30" customHeight="1">
      <c r="B15" s="104" t="s">
        <v>24</v>
      </c>
      <c r="C15" s="39" t="s">
        <v>87</v>
      </c>
      <c r="D15" s="39" t="s">
        <v>60</v>
      </c>
      <c r="E15" s="35">
        <v>21</v>
      </c>
      <c r="F15" s="16" t="s">
        <v>23</v>
      </c>
      <c r="G15" s="36">
        <v>17</v>
      </c>
      <c r="H15" s="35">
        <v>21</v>
      </c>
      <c r="I15" s="16" t="s">
        <v>23</v>
      </c>
      <c r="J15" s="36">
        <v>13</v>
      </c>
      <c r="K15" s="35"/>
      <c r="L15" s="16" t="s">
        <v>23</v>
      </c>
      <c r="M15" s="36"/>
      <c r="N15" s="19">
        <f>E15+H15+K15</f>
        <v>42</v>
      </c>
      <c r="O15" s="20">
        <f>G15+J15+M15</f>
        <v>30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2">
        <f t="shared" si="4"/>
        <v>1</v>
      </c>
      <c r="S15" s="18">
        <f t="shared" si="4"/>
        <v>0</v>
      </c>
      <c r="T15" s="41"/>
    </row>
    <row r="16" spans="2:20" ht="30" customHeight="1" thickBot="1">
      <c r="B16" s="104" t="s">
        <v>17</v>
      </c>
      <c r="C16" s="39" t="s">
        <v>71</v>
      </c>
      <c r="D16" s="39" t="s">
        <v>90</v>
      </c>
      <c r="E16" s="35">
        <v>16</v>
      </c>
      <c r="F16" s="16" t="s">
        <v>23</v>
      </c>
      <c r="G16" s="36">
        <v>21</v>
      </c>
      <c r="H16" s="35">
        <v>10</v>
      </c>
      <c r="I16" s="16" t="s">
        <v>23</v>
      </c>
      <c r="J16" s="36">
        <v>21</v>
      </c>
      <c r="K16" s="35"/>
      <c r="L16" s="16" t="s">
        <v>23</v>
      </c>
      <c r="M16" s="36"/>
      <c r="N16" s="19">
        <f>E16+H16+K16</f>
        <v>26</v>
      </c>
      <c r="O16" s="20">
        <f>G16+J16+M16</f>
        <v>42</v>
      </c>
      <c r="P16" s="21">
        <f>IF(E16&gt;G16,1,0)+IF(H16&gt;J16,1,0)+IF(K16&gt;M16,1,0)</f>
        <v>0</v>
      </c>
      <c r="Q16" s="16">
        <f>IF(E16&lt;G16,1,0)+IF(H16&lt;J16,1,0)+IF(K16&lt;M16,1,0)</f>
        <v>2</v>
      </c>
      <c r="R16" s="32">
        <f t="shared" si="4"/>
        <v>0</v>
      </c>
      <c r="S16" s="18">
        <f t="shared" si="4"/>
        <v>1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SK Jupiter A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241</v>
      </c>
      <c r="O17" s="24">
        <f t="shared" si="5"/>
        <v>343</v>
      </c>
      <c r="P17" s="23">
        <f t="shared" si="5"/>
        <v>3</v>
      </c>
      <c r="Q17" s="25">
        <f t="shared" si="5"/>
        <v>14</v>
      </c>
      <c r="R17" s="23">
        <f t="shared" si="5"/>
        <v>1</v>
      </c>
      <c r="S17" s="24">
        <f t="shared" si="5"/>
        <v>7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53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198</v>
      </c>
      <c r="T4" s="145"/>
    </row>
    <row r="5" spans="2:20" ht="19.5" customHeight="1">
      <c r="B5" s="5" t="s">
        <v>3</v>
      </c>
      <c r="C5" s="43"/>
      <c r="D5" s="146" t="s">
        <v>30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123" t="s">
        <v>1</v>
      </c>
      <c r="R5" s="124"/>
      <c r="S5" s="125" t="s">
        <v>226</v>
      </c>
      <c r="T5" s="126"/>
    </row>
    <row r="6" spans="2:20" ht="19.5" customHeight="1" thickBot="1">
      <c r="B6" s="7" t="s">
        <v>4</v>
      </c>
      <c r="C6" s="103"/>
      <c r="D6" s="127" t="s">
        <v>227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36</v>
      </c>
      <c r="T6" s="34" t="s">
        <v>26</v>
      </c>
    </row>
    <row r="7" spans="2:20" ht="24.75" customHeight="1">
      <c r="B7" s="8"/>
      <c r="C7" s="9" t="str">
        <f>D4</f>
        <v>ZÚ Klatovy</v>
      </c>
      <c r="D7" s="9" t="str">
        <f>D5</f>
        <v>Spartak Chrást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39" t="s">
        <v>243</v>
      </c>
      <c r="D9" s="40" t="s">
        <v>161</v>
      </c>
      <c r="E9" s="35">
        <v>13</v>
      </c>
      <c r="F9" s="17" t="s">
        <v>23</v>
      </c>
      <c r="G9" s="36">
        <v>21</v>
      </c>
      <c r="H9" s="35">
        <v>12</v>
      </c>
      <c r="I9" s="17" t="s">
        <v>23</v>
      </c>
      <c r="J9" s="36">
        <v>21</v>
      </c>
      <c r="K9" s="35"/>
      <c r="L9" s="17" t="s">
        <v>23</v>
      </c>
      <c r="M9" s="36"/>
      <c r="N9" s="19">
        <f aca="true" t="shared" si="0" ref="N9:N14">E9+H9+K9</f>
        <v>25</v>
      </c>
      <c r="O9" s="20">
        <f aca="true" t="shared" si="1" ref="O9:O14">G9+J9+M9</f>
        <v>42</v>
      </c>
      <c r="P9" s="21">
        <f aca="true" t="shared" si="2" ref="P9:P14">IF(E9&gt;G9,1,0)+IF(H9&gt;J9,1,0)+IF(K9&gt;M9,1,0)</f>
        <v>0</v>
      </c>
      <c r="Q9" s="16">
        <f aca="true" t="shared" si="3" ref="Q9:Q14">IF(E9&lt;G9,1,0)+IF(H9&lt;J9,1,0)+IF(K9&lt;M9,1,0)</f>
        <v>2</v>
      </c>
      <c r="R9" s="31">
        <f aca="true" t="shared" si="4" ref="R9:S16">IF(P9=2,1,0)</f>
        <v>0</v>
      </c>
      <c r="S9" s="18">
        <f t="shared" si="4"/>
        <v>1</v>
      </c>
      <c r="T9" s="41"/>
    </row>
    <row r="10" spans="2:20" ht="30" customHeight="1">
      <c r="B10" s="104" t="s">
        <v>22</v>
      </c>
      <c r="C10" s="39" t="s">
        <v>244</v>
      </c>
      <c r="D10" s="39" t="s">
        <v>220</v>
      </c>
      <c r="E10" s="35">
        <v>21</v>
      </c>
      <c r="F10" s="16" t="s">
        <v>23</v>
      </c>
      <c r="G10" s="36">
        <v>19</v>
      </c>
      <c r="H10" s="35">
        <v>21</v>
      </c>
      <c r="I10" s="16" t="s">
        <v>23</v>
      </c>
      <c r="J10" s="36">
        <v>14</v>
      </c>
      <c r="K10" s="35"/>
      <c r="L10" s="16" t="s">
        <v>23</v>
      </c>
      <c r="M10" s="36"/>
      <c r="N10" s="19">
        <f t="shared" si="0"/>
        <v>42</v>
      </c>
      <c r="O10" s="20">
        <f t="shared" si="1"/>
        <v>33</v>
      </c>
      <c r="P10" s="21">
        <f t="shared" si="2"/>
        <v>2</v>
      </c>
      <c r="Q10" s="16">
        <f t="shared" si="3"/>
        <v>0</v>
      </c>
      <c r="R10" s="32">
        <f t="shared" si="4"/>
        <v>1</v>
      </c>
      <c r="S10" s="18">
        <f t="shared" si="4"/>
        <v>0</v>
      </c>
      <c r="T10" s="41"/>
    </row>
    <row r="11" spans="2:20" ht="30" customHeight="1">
      <c r="B11" s="104" t="s">
        <v>21</v>
      </c>
      <c r="C11" s="39" t="s">
        <v>166</v>
      </c>
      <c r="D11" s="39" t="s">
        <v>165</v>
      </c>
      <c r="E11" s="35">
        <v>12</v>
      </c>
      <c r="F11" s="16" t="s">
        <v>23</v>
      </c>
      <c r="G11" s="36">
        <v>21</v>
      </c>
      <c r="H11" s="35">
        <v>21</v>
      </c>
      <c r="I11" s="16" t="s">
        <v>23</v>
      </c>
      <c r="J11" s="36">
        <v>13</v>
      </c>
      <c r="K11" s="35">
        <v>15</v>
      </c>
      <c r="L11" s="16" t="s">
        <v>23</v>
      </c>
      <c r="M11" s="36">
        <v>21</v>
      </c>
      <c r="N11" s="19">
        <f t="shared" si="0"/>
        <v>48</v>
      </c>
      <c r="O11" s="20">
        <f t="shared" si="1"/>
        <v>55</v>
      </c>
      <c r="P11" s="21">
        <f t="shared" si="2"/>
        <v>1</v>
      </c>
      <c r="Q11" s="16">
        <f t="shared" si="3"/>
        <v>2</v>
      </c>
      <c r="R11" s="32">
        <f t="shared" si="4"/>
        <v>0</v>
      </c>
      <c r="S11" s="18">
        <f t="shared" si="4"/>
        <v>1</v>
      </c>
      <c r="T11" s="41"/>
    </row>
    <row r="12" spans="2:20" ht="30" customHeight="1">
      <c r="B12" s="104" t="s">
        <v>20</v>
      </c>
      <c r="C12" s="39" t="s">
        <v>245</v>
      </c>
      <c r="D12" s="39" t="s">
        <v>246</v>
      </c>
      <c r="E12" s="35">
        <v>22</v>
      </c>
      <c r="F12" s="16" t="s">
        <v>23</v>
      </c>
      <c r="G12" s="36">
        <v>20</v>
      </c>
      <c r="H12" s="35">
        <v>14</v>
      </c>
      <c r="I12" s="16" t="s">
        <v>23</v>
      </c>
      <c r="J12" s="36">
        <v>21</v>
      </c>
      <c r="K12" s="35">
        <v>10</v>
      </c>
      <c r="L12" s="16" t="s">
        <v>23</v>
      </c>
      <c r="M12" s="36">
        <v>21</v>
      </c>
      <c r="N12" s="19">
        <f t="shared" si="0"/>
        <v>46</v>
      </c>
      <c r="O12" s="20">
        <f t="shared" si="1"/>
        <v>62</v>
      </c>
      <c r="P12" s="21">
        <f t="shared" si="2"/>
        <v>1</v>
      </c>
      <c r="Q12" s="16">
        <f t="shared" si="3"/>
        <v>2</v>
      </c>
      <c r="R12" s="32">
        <f t="shared" si="4"/>
        <v>0</v>
      </c>
      <c r="S12" s="18">
        <f t="shared" si="4"/>
        <v>1</v>
      </c>
      <c r="T12" s="41"/>
    </row>
    <row r="13" spans="2:20" ht="30" customHeight="1">
      <c r="B13" s="104" t="s">
        <v>19</v>
      </c>
      <c r="C13" s="39" t="s">
        <v>170</v>
      </c>
      <c r="D13" s="39" t="s">
        <v>216</v>
      </c>
      <c r="E13" s="35">
        <v>11</v>
      </c>
      <c r="F13" s="16" t="s">
        <v>23</v>
      </c>
      <c r="G13" s="36">
        <v>21</v>
      </c>
      <c r="H13" s="35">
        <v>14</v>
      </c>
      <c r="I13" s="16" t="s">
        <v>23</v>
      </c>
      <c r="J13" s="36">
        <v>21</v>
      </c>
      <c r="K13" s="35"/>
      <c r="L13" s="16" t="s">
        <v>23</v>
      </c>
      <c r="M13" s="36"/>
      <c r="N13" s="19">
        <f t="shared" si="0"/>
        <v>25</v>
      </c>
      <c r="O13" s="20">
        <f t="shared" si="1"/>
        <v>42</v>
      </c>
      <c r="P13" s="21">
        <f t="shared" si="2"/>
        <v>0</v>
      </c>
      <c r="Q13" s="16">
        <f t="shared" si="3"/>
        <v>2</v>
      </c>
      <c r="R13" s="32">
        <f t="shared" si="4"/>
        <v>0</v>
      </c>
      <c r="S13" s="18">
        <f t="shared" si="4"/>
        <v>1</v>
      </c>
      <c r="T13" s="41"/>
    </row>
    <row r="14" spans="2:20" ht="30" customHeight="1">
      <c r="B14" s="104" t="s">
        <v>18</v>
      </c>
      <c r="C14" s="39" t="s">
        <v>75</v>
      </c>
      <c r="D14" s="39" t="s">
        <v>171</v>
      </c>
      <c r="E14" s="35">
        <v>21</v>
      </c>
      <c r="F14" s="16" t="s">
        <v>23</v>
      </c>
      <c r="G14" s="36">
        <v>15</v>
      </c>
      <c r="H14" s="35">
        <v>16</v>
      </c>
      <c r="I14" s="16" t="s">
        <v>23</v>
      </c>
      <c r="J14" s="36">
        <v>21</v>
      </c>
      <c r="K14" s="35">
        <v>12</v>
      </c>
      <c r="L14" s="16" t="s">
        <v>23</v>
      </c>
      <c r="M14" s="36">
        <v>21</v>
      </c>
      <c r="N14" s="19">
        <f t="shared" si="0"/>
        <v>49</v>
      </c>
      <c r="O14" s="20">
        <f t="shared" si="1"/>
        <v>57</v>
      </c>
      <c r="P14" s="21">
        <f t="shared" si="2"/>
        <v>1</v>
      </c>
      <c r="Q14" s="16">
        <f t="shared" si="3"/>
        <v>2</v>
      </c>
      <c r="R14" s="32">
        <f t="shared" si="4"/>
        <v>0</v>
      </c>
      <c r="S14" s="18">
        <f t="shared" si="4"/>
        <v>1</v>
      </c>
      <c r="T14" s="41"/>
    </row>
    <row r="15" spans="2:20" ht="30" customHeight="1">
      <c r="B15" s="104" t="s">
        <v>24</v>
      </c>
      <c r="C15" s="39" t="s">
        <v>47</v>
      </c>
      <c r="D15" s="39" t="s">
        <v>172</v>
      </c>
      <c r="E15" s="35">
        <v>15</v>
      </c>
      <c r="F15" s="16" t="s">
        <v>23</v>
      </c>
      <c r="G15" s="36">
        <v>21</v>
      </c>
      <c r="H15" s="35">
        <v>20</v>
      </c>
      <c r="I15" s="16" t="s">
        <v>23</v>
      </c>
      <c r="J15" s="36">
        <v>22</v>
      </c>
      <c r="K15" s="35"/>
      <c r="L15" s="16" t="s">
        <v>23</v>
      </c>
      <c r="M15" s="36"/>
      <c r="N15" s="19">
        <f>E15+H15+K15</f>
        <v>35</v>
      </c>
      <c r="O15" s="20">
        <f>G15+J15+M15</f>
        <v>43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2">
        <f t="shared" si="4"/>
        <v>0</v>
      </c>
      <c r="S15" s="18">
        <f t="shared" si="4"/>
        <v>1</v>
      </c>
      <c r="T15" s="41"/>
    </row>
    <row r="16" spans="2:20" ht="30" customHeight="1" thickBot="1">
      <c r="B16" s="104" t="s">
        <v>17</v>
      </c>
      <c r="C16" s="39" t="s">
        <v>55</v>
      </c>
      <c r="D16" s="39" t="s">
        <v>82</v>
      </c>
      <c r="E16" s="35">
        <v>15</v>
      </c>
      <c r="F16" s="16" t="s">
        <v>23</v>
      </c>
      <c r="G16" s="36">
        <v>21</v>
      </c>
      <c r="H16" s="35">
        <v>14</v>
      </c>
      <c r="I16" s="16" t="s">
        <v>23</v>
      </c>
      <c r="J16" s="36">
        <v>21</v>
      </c>
      <c r="K16" s="35"/>
      <c r="L16" s="16" t="s">
        <v>23</v>
      </c>
      <c r="M16" s="36"/>
      <c r="N16" s="19">
        <f>E16+H16+K16</f>
        <v>29</v>
      </c>
      <c r="O16" s="20">
        <f>G16+J16+M16</f>
        <v>42</v>
      </c>
      <c r="P16" s="21">
        <f>IF(E16&gt;G16,1,0)+IF(H16&gt;J16,1,0)+IF(K16&gt;M16,1,0)</f>
        <v>0</v>
      </c>
      <c r="Q16" s="16">
        <f>IF(E16&lt;G16,1,0)+IF(H16&lt;J16,1,0)+IF(K16&lt;M16,1,0)</f>
        <v>2</v>
      </c>
      <c r="R16" s="32">
        <f t="shared" si="4"/>
        <v>0</v>
      </c>
      <c r="S16" s="18">
        <f t="shared" si="4"/>
        <v>1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Spartak Chrást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299</v>
      </c>
      <c r="O17" s="24">
        <f t="shared" si="5"/>
        <v>376</v>
      </c>
      <c r="P17" s="23">
        <f t="shared" si="5"/>
        <v>5</v>
      </c>
      <c r="Q17" s="25">
        <f t="shared" si="5"/>
        <v>14</v>
      </c>
      <c r="R17" s="23">
        <f t="shared" si="5"/>
        <v>1</v>
      </c>
      <c r="S17" s="24">
        <f t="shared" si="5"/>
        <v>7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29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198</v>
      </c>
      <c r="T4" s="145"/>
    </row>
    <row r="5" spans="2:20" ht="19.5" customHeight="1">
      <c r="B5" s="5" t="s">
        <v>3</v>
      </c>
      <c r="C5" s="43"/>
      <c r="D5" s="146" t="s">
        <v>64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123" t="s">
        <v>1</v>
      </c>
      <c r="R5" s="124"/>
      <c r="S5" s="125" t="s">
        <v>135</v>
      </c>
      <c r="T5" s="126"/>
    </row>
    <row r="6" spans="2:20" ht="19.5" customHeight="1" thickBot="1">
      <c r="B6" s="7" t="s">
        <v>4</v>
      </c>
      <c r="C6" s="103"/>
      <c r="D6" s="127" t="s">
        <v>66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36</v>
      </c>
      <c r="T6" s="34" t="s">
        <v>26</v>
      </c>
    </row>
    <row r="7" spans="2:20" ht="24.75" customHeight="1">
      <c r="B7" s="8"/>
      <c r="C7" s="9" t="str">
        <f>D4</f>
        <v>SK Jupiter A</v>
      </c>
      <c r="D7" s="9" t="str">
        <f>D5</f>
        <v>SK Jupiter B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39" t="s">
        <v>235</v>
      </c>
      <c r="D9" s="40" t="s">
        <v>236</v>
      </c>
      <c r="E9" s="35">
        <v>21</v>
      </c>
      <c r="F9" s="17" t="s">
        <v>23</v>
      </c>
      <c r="G9" s="36">
        <v>17</v>
      </c>
      <c r="H9" s="35">
        <v>21</v>
      </c>
      <c r="I9" s="17" t="s">
        <v>23</v>
      </c>
      <c r="J9" s="36">
        <v>11</v>
      </c>
      <c r="K9" s="35"/>
      <c r="L9" s="17" t="s">
        <v>23</v>
      </c>
      <c r="M9" s="36"/>
      <c r="N9" s="19">
        <f aca="true" t="shared" si="0" ref="N9:N14">E9+H9+K9</f>
        <v>42</v>
      </c>
      <c r="O9" s="20">
        <f aca="true" t="shared" si="1" ref="O9:O14">G9+J9+M9</f>
        <v>28</v>
      </c>
      <c r="P9" s="21">
        <f aca="true" t="shared" si="2" ref="P9:P14">IF(E9&gt;G9,1,0)+IF(H9&gt;J9,1,0)+IF(K9&gt;M9,1,0)</f>
        <v>2</v>
      </c>
      <c r="Q9" s="16">
        <f aca="true" t="shared" si="3" ref="Q9:Q14">IF(E9&lt;G9,1,0)+IF(H9&lt;J9,1,0)+IF(K9&lt;M9,1,0)</f>
        <v>0</v>
      </c>
      <c r="R9" s="31">
        <f aca="true" t="shared" si="4" ref="R9:S16">IF(P9=2,1,0)</f>
        <v>1</v>
      </c>
      <c r="S9" s="18">
        <f t="shared" si="4"/>
        <v>0</v>
      </c>
      <c r="T9" s="41"/>
    </row>
    <row r="10" spans="2:20" ht="30" customHeight="1">
      <c r="B10" s="104" t="s">
        <v>22</v>
      </c>
      <c r="C10" s="39" t="s">
        <v>237</v>
      </c>
      <c r="D10" s="39" t="s">
        <v>238</v>
      </c>
      <c r="E10" s="35">
        <v>19</v>
      </c>
      <c r="F10" s="16" t="s">
        <v>23</v>
      </c>
      <c r="G10" s="36">
        <v>21</v>
      </c>
      <c r="H10" s="35">
        <v>21</v>
      </c>
      <c r="I10" s="16" t="s">
        <v>23</v>
      </c>
      <c r="J10" s="36">
        <v>12</v>
      </c>
      <c r="K10" s="35">
        <v>21</v>
      </c>
      <c r="L10" s="16" t="s">
        <v>23</v>
      </c>
      <c r="M10" s="36">
        <v>11</v>
      </c>
      <c r="N10" s="19">
        <f t="shared" si="0"/>
        <v>61</v>
      </c>
      <c r="O10" s="20">
        <f t="shared" si="1"/>
        <v>44</v>
      </c>
      <c r="P10" s="21">
        <f t="shared" si="2"/>
        <v>2</v>
      </c>
      <c r="Q10" s="16">
        <f t="shared" si="3"/>
        <v>1</v>
      </c>
      <c r="R10" s="32">
        <f t="shared" si="4"/>
        <v>1</v>
      </c>
      <c r="S10" s="18">
        <f t="shared" si="4"/>
        <v>0</v>
      </c>
      <c r="T10" s="41"/>
    </row>
    <row r="11" spans="2:20" ht="30" customHeight="1">
      <c r="B11" s="104" t="s">
        <v>21</v>
      </c>
      <c r="C11" s="39" t="s">
        <v>176</v>
      </c>
      <c r="D11" s="39" t="s">
        <v>239</v>
      </c>
      <c r="E11" s="35">
        <v>17</v>
      </c>
      <c r="F11" s="16" t="s">
        <v>23</v>
      </c>
      <c r="G11" s="36">
        <v>21</v>
      </c>
      <c r="H11" s="35">
        <v>22</v>
      </c>
      <c r="I11" s="16" t="s">
        <v>23</v>
      </c>
      <c r="J11" s="36">
        <v>20</v>
      </c>
      <c r="K11" s="35">
        <v>21</v>
      </c>
      <c r="L11" s="16" t="s">
        <v>23</v>
      </c>
      <c r="M11" s="36">
        <v>13</v>
      </c>
      <c r="N11" s="19">
        <f t="shared" si="0"/>
        <v>60</v>
      </c>
      <c r="O11" s="20">
        <f t="shared" si="1"/>
        <v>54</v>
      </c>
      <c r="P11" s="21">
        <f t="shared" si="2"/>
        <v>2</v>
      </c>
      <c r="Q11" s="16">
        <f t="shared" si="3"/>
        <v>1</v>
      </c>
      <c r="R11" s="32">
        <f t="shared" si="4"/>
        <v>1</v>
      </c>
      <c r="S11" s="18">
        <f t="shared" si="4"/>
        <v>0</v>
      </c>
      <c r="T11" s="41"/>
    </row>
    <row r="12" spans="2:20" ht="30" customHeight="1">
      <c r="B12" s="104" t="s">
        <v>20</v>
      </c>
      <c r="C12" s="39" t="s">
        <v>178</v>
      </c>
      <c r="D12" s="39" t="s">
        <v>240</v>
      </c>
      <c r="E12" s="35">
        <v>21</v>
      </c>
      <c r="F12" s="16" t="s">
        <v>23</v>
      </c>
      <c r="G12" s="36">
        <v>11</v>
      </c>
      <c r="H12" s="35">
        <v>20</v>
      </c>
      <c r="I12" s="16" t="s">
        <v>23</v>
      </c>
      <c r="J12" s="36">
        <v>22</v>
      </c>
      <c r="K12" s="35">
        <v>17</v>
      </c>
      <c r="L12" s="16" t="s">
        <v>23</v>
      </c>
      <c r="M12" s="36">
        <v>21</v>
      </c>
      <c r="N12" s="19">
        <f t="shared" si="0"/>
        <v>58</v>
      </c>
      <c r="O12" s="20">
        <f t="shared" si="1"/>
        <v>54</v>
      </c>
      <c r="P12" s="21">
        <f t="shared" si="2"/>
        <v>1</v>
      </c>
      <c r="Q12" s="16">
        <f t="shared" si="3"/>
        <v>2</v>
      </c>
      <c r="R12" s="32">
        <f t="shared" si="4"/>
        <v>0</v>
      </c>
      <c r="S12" s="18">
        <f t="shared" si="4"/>
        <v>1</v>
      </c>
      <c r="T12" s="41"/>
    </row>
    <row r="13" spans="2:20" ht="30" customHeight="1">
      <c r="B13" s="104" t="s">
        <v>19</v>
      </c>
      <c r="C13" s="39" t="s">
        <v>241</v>
      </c>
      <c r="D13" s="39" t="s">
        <v>184</v>
      </c>
      <c r="E13" s="35">
        <v>21</v>
      </c>
      <c r="F13" s="16" t="s">
        <v>23</v>
      </c>
      <c r="G13" s="36">
        <v>9</v>
      </c>
      <c r="H13" s="35">
        <v>24</v>
      </c>
      <c r="I13" s="16" t="s">
        <v>23</v>
      </c>
      <c r="J13" s="36">
        <v>22</v>
      </c>
      <c r="K13" s="35"/>
      <c r="L13" s="16" t="s">
        <v>23</v>
      </c>
      <c r="M13" s="36"/>
      <c r="N13" s="19">
        <f t="shared" si="0"/>
        <v>45</v>
      </c>
      <c r="O13" s="20">
        <f t="shared" si="1"/>
        <v>31</v>
      </c>
      <c r="P13" s="21">
        <f t="shared" si="2"/>
        <v>2</v>
      </c>
      <c r="Q13" s="16">
        <f t="shared" si="3"/>
        <v>0</v>
      </c>
      <c r="R13" s="32">
        <f t="shared" si="4"/>
        <v>1</v>
      </c>
      <c r="S13" s="18">
        <f t="shared" si="4"/>
        <v>0</v>
      </c>
      <c r="T13" s="41"/>
    </row>
    <row r="14" spans="2:20" ht="30" customHeight="1">
      <c r="B14" s="104" t="s">
        <v>18</v>
      </c>
      <c r="C14" s="39" t="s">
        <v>204</v>
      </c>
      <c r="D14" s="39" t="s">
        <v>86</v>
      </c>
      <c r="E14" s="35">
        <v>21</v>
      </c>
      <c r="F14" s="16" t="s">
        <v>23</v>
      </c>
      <c r="G14" s="36">
        <v>9</v>
      </c>
      <c r="H14" s="35">
        <v>21</v>
      </c>
      <c r="I14" s="16" t="s">
        <v>23</v>
      </c>
      <c r="J14" s="36">
        <v>16</v>
      </c>
      <c r="K14" s="35"/>
      <c r="L14" s="16" t="s">
        <v>23</v>
      </c>
      <c r="M14" s="36"/>
      <c r="N14" s="19">
        <f t="shared" si="0"/>
        <v>42</v>
      </c>
      <c r="O14" s="20">
        <f t="shared" si="1"/>
        <v>25</v>
      </c>
      <c r="P14" s="21">
        <f t="shared" si="2"/>
        <v>2</v>
      </c>
      <c r="Q14" s="16">
        <f t="shared" si="3"/>
        <v>0</v>
      </c>
      <c r="R14" s="32">
        <f t="shared" si="4"/>
        <v>1</v>
      </c>
      <c r="S14" s="18">
        <f t="shared" si="4"/>
        <v>0</v>
      </c>
      <c r="T14" s="41"/>
    </row>
    <row r="15" spans="2:20" ht="30" customHeight="1">
      <c r="B15" s="104" t="s">
        <v>24</v>
      </c>
      <c r="C15" s="39" t="s">
        <v>205</v>
      </c>
      <c r="D15" s="39" t="s">
        <v>87</v>
      </c>
      <c r="E15" s="35">
        <v>21</v>
      </c>
      <c r="F15" s="16" t="s">
        <v>23</v>
      </c>
      <c r="G15" s="36">
        <v>15</v>
      </c>
      <c r="H15" s="35">
        <v>21</v>
      </c>
      <c r="I15" s="16" t="s">
        <v>23</v>
      </c>
      <c r="J15" s="36">
        <v>13</v>
      </c>
      <c r="K15" s="35"/>
      <c r="L15" s="16" t="s">
        <v>23</v>
      </c>
      <c r="M15" s="36"/>
      <c r="N15" s="19">
        <f>E15+H15+K15</f>
        <v>42</v>
      </c>
      <c r="O15" s="20">
        <f>G15+J15+M15</f>
        <v>28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2">
        <f t="shared" si="4"/>
        <v>1</v>
      </c>
      <c r="S15" s="18">
        <f t="shared" si="4"/>
        <v>0</v>
      </c>
      <c r="T15" s="41"/>
    </row>
    <row r="16" spans="2:20" ht="30" customHeight="1" thickBot="1">
      <c r="B16" s="104" t="s">
        <v>17</v>
      </c>
      <c r="C16" s="39" t="s">
        <v>92</v>
      </c>
      <c r="D16" s="39" t="s">
        <v>71</v>
      </c>
      <c r="E16" s="35">
        <v>18</v>
      </c>
      <c r="F16" s="16" t="s">
        <v>23</v>
      </c>
      <c r="G16" s="36">
        <v>21</v>
      </c>
      <c r="H16" s="35">
        <v>21</v>
      </c>
      <c r="I16" s="16" t="s">
        <v>23</v>
      </c>
      <c r="J16" s="36">
        <v>16</v>
      </c>
      <c r="K16" s="35">
        <v>23</v>
      </c>
      <c r="L16" s="16" t="s">
        <v>23</v>
      </c>
      <c r="M16" s="36">
        <v>21</v>
      </c>
      <c r="N16" s="19">
        <f>E16+H16+K16</f>
        <v>62</v>
      </c>
      <c r="O16" s="20">
        <f>G16+J16+M16</f>
        <v>58</v>
      </c>
      <c r="P16" s="21">
        <f>IF(E16&gt;G16,1,0)+IF(H16&gt;J16,1,0)+IF(K16&gt;M16,1,0)</f>
        <v>2</v>
      </c>
      <c r="Q16" s="16">
        <f>IF(E16&lt;G16,1,0)+IF(H16&lt;J16,1,0)+IF(K16&lt;M16,1,0)</f>
        <v>1</v>
      </c>
      <c r="R16" s="32">
        <f t="shared" si="4"/>
        <v>1</v>
      </c>
      <c r="S16" s="18">
        <f t="shared" si="4"/>
        <v>0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SK Jupiter A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412</v>
      </c>
      <c r="O17" s="24">
        <f t="shared" si="5"/>
        <v>322</v>
      </c>
      <c r="P17" s="23">
        <f t="shared" si="5"/>
        <v>15</v>
      </c>
      <c r="Q17" s="25">
        <f t="shared" si="5"/>
        <v>5</v>
      </c>
      <c r="R17" s="23">
        <f t="shared" si="5"/>
        <v>7</v>
      </c>
      <c r="S17" s="24">
        <f t="shared" si="5"/>
        <v>1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 t="s">
        <v>242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63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198</v>
      </c>
      <c r="T4" s="145"/>
    </row>
    <row r="5" spans="2:20" ht="19.5" customHeight="1">
      <c r="B5" s="5" t="s">
        <v>3</v>
      </c>
      <c r="C5" s="43"/>
      <c r="D5" s="149" t="s">
        <v>158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  <c r="Q5" s="123" t="s">
        <v>1</v>
      </c>
      <c r="R5" s="124"/>
      <c r="S5" s="125" t="s">
        <v>135</v>
      </c>
      <c r="T5" s="126"/>
    </row>
    <row r="6" spans="2:20" ht="19.5" customHeight="1" thickBot="1">
      <c r="B6" s="7" t="s">
        <v>4</v>
      </c>
      <c r="C6" s="103"/>
      <c r="D6" s="127" t="s">
        <v>137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36</v>
      </c>
      <c r="T6" s="34" t="s">
        <v>26</v>
      </c>
    </row>
    <row r="7" spans="2:20" ht="24.75" customHeight="1">
      <c r="B7" s="8"/>
      <c r="C7" s="9" t="str">
        <f>D4</f>
        <v>TJ Sokol Doubravka B</v>
      </c>
      <c r="D7" s="9" t="str">
        <f>D5</f>
        <v>TJ Sokol Doubravka C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39" t="s">
        <v>122</v>
      </c>
      <c r="D9" s="40" t="s">
        <v>28</v>
      </c>
      <c r="E9" s="35">
        <v>21</v>
      </c>
      <c r="F9" s="17" t="s">
        <v>23</v>
      </c>
      <c r="G9" s="36">
        <v>0</v>
      </c>
      <c r="H9" s="35">
        <v>21</v>
      </c>
      <c r="I9" s="17" t="s">
        <v>23</v>
      </c>
      <c r="J9" s="36">
        <v>0</v>
      </c>
      <c r="K9" s="35"/>
      <c r="L9" s="17" t="s">
        <v>23</v>
      </c>
      <c r="M9" s="36"/>
      <c r="N9" s="19">
        <f aca="true" t="shared" si="0" ref="N9:N14">E9+H9+K9</f>
        <v>42</v>
      </c>
      <c r="O9" s="20">
        <f aca="true" t="shared" si="1" ref="O9:O14">G9+J9+M9</f>
        <v>0</v>
      </c>
      <c r="P9" s="21">
        <f aca="true" t="shared" si="2" ref="P9:P14">IF(E9&gt;G9,1,0)+IF(H9&gt;J9,1,0)+IF(K9&gt;M9,1,0)</f>
        <v>2</v>
      </c>
      <c r="Q9" s="16">
        <f aca="true" t="shared" si="3" ref="Q9:Q14">IF(E9&lt;G9,1,0)+IF(H9&lt;J9,1,0)+IF(K9&lt;M9,1,0)</f>
        <v>0</v>
      </c>
      <c r="R9" s="31">
        <f aca="true" t="shared" si="4" ref="R9:S16">IF(P9=2,1,0)</f>
        <v>1</v>
      </c>
      <c r="S9" s="18">
        <f t="shared" si="4"/>
        <v>0</v>
      </c>
      <c r="T9" s="41"/>
    </row>
    <row r="10" spans="2:20" ht="30" customHeight="1">
      <c r="B10" s="104" t="s">
        <v>22</v>
      </c>
      <c r="C10" s="39" t="s">
        <v>124</v>
      </c>
      <c r="D10" s="39" t="s">
        <v>28</v>
      </c>
      <c r="E10" s="35">
        <v>21</v>
      </c>
      <c r="F10" s="16" t="s">
        <v>23</v>
      </c>
      <c r="G10" s="36">
        <v>0</v>
      </c>
      <c r="H10" s="35">
        <v>21</v>
      </c>
      <c r="I10" s="16" t="s">
        <v>23</v>
      </c>
      <c r="J10" s="36">
        <v>0</v>
      </c>
      <c r="K10" s="35"/>
      <c r="L10" s="16" t="s">
        <v>23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2">
        <f t="shared" si="4"/>
        <v>1</v>
      </c>
      <c r="S10" s="18">
        <f t="shared" si="4"/>
        <v>0</v>
      </c>
      <c r="T10" s="41"/>
    </row>
    <row r="11" spans="2:20" ht="30" customHeight="1">
      <c r="B11" s="104" t="s">
        <v>21</v>
      </c>
      <c r="C11" s="39" t="s">
        <v>126</v>
      </c>
      <c r="D11" s="39" t="s">
        <v>230</v>
      </c>
      <c r="E11" s="35">
        <v>21</v>
      </c>
      <c r="F11" s="16" t="s">
        <v>23</v>
      </c>
      <c r="G11" s="36">
        <v>14</v>
      </c>
      <c r="H11" s="35">
        <v>21</v>
      </c>
      <c r="I11" s="16" t="s">
        <v>23</v>
      </c>
      <c r="J11" s="36">
        <v>16</v>
      </c>
      <c r="K11" s="35"/>
      <c r="L11" s="16" t="s">
        <v>23</v>
      </c>
      <c r="M11" s="36"/>
      <c r="N11" s="19">
        <f t="shared" si="0"/>
        <v>42</v>
      </c>
      <c r="O11" s="20">
        <f t="shared" si="1"/>
        <v>30</v>
      </c>
      <c r="P11" s="21">
        <f t="shared" si="2"/>
        <v>2</v>
      </c>
      <c r="Q11" s="16">
        <f t="shared" si="3"/>
        <v>0</v>
      </c>
      <c r="R11" s="32">
        <f t="shared" si="4"/>
        <v>1</v>
      </c>
      <c r="S11" s="18">
        <f t="shared" si="4"/>
        <v>0</v>
      </c>
      <c r="T11" s="41"/>
    </row>
    <row r="12" spans="2:20" ht="30" customHeight="1">
      <c r="B12" s="104" t="s">
        <v>20</v>
      </c>
      <c r="C12" s="39" t="s">
        <v>128</v>
      </c>
      <c r="D12" s="39" t="s">
        <v>231</v>
      </c>
      <c r="E12" s="35">
        <v>15</v>
      </c>
      <c r="F12" s="16" t="s">
        <v>23</v>
      </c>
      <c r="G12" s="36">
        <v>21</v>
      </c>
      <c r="H12" s="35">
        <v>21</v>
      </c>
      <c r="I12" s="16" t="s">
        <v>23</v>
      </c>
      <c r="J12" s="36">
        <v>14</v>
      </c>
      <c r="K12" s="35">
        <v>21</v>
      </c>
      <c r="L12" s="16" t="s">
        <v>23</v>
      </c>
      <c r="M12" s="36">
        <v>12</v>
      </c>
      <c r="N12" s="19">
        <f t="shared" si="0"/>
        <v>57</v>
      </c>
      <c r="O12" s="20">
        <f t="shared" si="1"/>
        <v>47</v>
      </c>
      <c r="P12" s="21">
        <f t="shared" si="2"/>
        <v>2</v>
      </c>
      <c r="Q12" s="16">
        <f t="shared" si="3"/>
        <v>1</v>
      </c>
      <c r="R12" s="32">
        <f t="shared" si="4"/>
        <v>1</v>
      </c>
      <c r="S12" s="18">
        <f t="shared" si="4"/>
        <v>0</v>
      </c>
      <c r="T12" s="41"/>
    </row>
    <row r="13" spans="2:20" ht="30" customHeight="1">
      <c r="B13" s="104" t="s">
        <v>19</v>
      </c>
      <c r="C13" s="39" t="s">
        <v>57</v>
      </c>
      <c r="D13" s="39" t="s">
        <v>28</v>
      </c>
      <c r="E13" s="35">
        <v>21</v>
      </c>
      <c r="F13" s="16" t="s">
        <v>23</v>
      </c>
      <c r="G13" s="36">
        <v>0</v>
      </c>
      <c r="H13" s="35">
        <v>21</v>
      </c>
      <c r="I13" s="16" t="s">
        <v>23</v>
      </c>
      <c r="J13" s="36">
        <v>0</v>
      </c>
      <c r="K13" s="35"/>
      <c r="L13" s="16" t="s">
        <v>23</v>
      </c>
      <c r="M13" s="36"/>
      <c r="N13" s="19">
        <f t="shared" si="0"/>
        <v>42</v>
      </c>
      <c r="O13" s="20">
        <f t="shared" si="1"/>
        <v>0</v>
      </c>
      <c r="P13" s="21">
        <f t="shared" si="2"/>
        <v>2</v>
      </c>
      <c r="Q13" s="16">
        <f t="shared" si="3"/>
        <v>0</v>
      </c>
      <c r="R13" s="32">
        <f t="shared" si="4"/>
        <v>1</v>
      </c>
      <c r="S13" s="18">
        <f t="shared" si="4"/>
        <v>0</v>
      </c>
      <c r="T13" s="41"/>
    </row>
    <row r="14" spans="2:20" ht="30" customHeight="1">
      <c r="B14" s="104" t="s">
        <v>18</v>
      </c>
      <c r="C14" s="39" t="s">
        <v>56</v>
      </c>
      <c r="D14" s="39" t="s">
        <v>232</v>
      </c>
      <c r="E14" s="35">
        <v>11</v>
      </c>
      <c r="F14" s="16" t="s">
        <v>23</v>
      </c>
      <c r="G14" s="36">
        <v>21</v>
      </c>
      <c r="H14" s="35">
        <v>12</v>
      </c>
      <c r="I14" s="16" t="s">
        <v>23</v>
      </c>
      <c r="J14" s="36">
        <v>21</v>
      </c>
      <c r="K14" s="35"/>
      <c r="L14" s="16" t="s">
        <v>23</v>
      </c>
      <c r="M14" s="36"/>
      <c r="N14" s="19">
        <f t="shared" si="0"/>
        <v>23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2">
        <f t="shared" si="4"/>
        <v>0</v>
      </c>
      <c r="S14" s="18">
        <f t="shared" si="4"/>
        <v>1</v>
      </c>
      <c r="T14" s="41"/>
    </row>
    <row r="15" spans="2:20" ht="30" customHeight="1">
      <c r="B15" s="104" t="s">
        <v>24</v>
      </c>
      <c r="C15" s="39" t="s">
        <v>225</v>
      </c>
      <c r="D15" s="39" t="s">
        <v>233</v>
      </c>
      <c r="E15" s="35">
        <v>18</v>
      </c>
      <c r="F15" s="16" t="s">
        <v>23</v>
      </c>
      <c r="G15" s="36">
        <v>21</v>
      </c>
      <c r="H15" s="35">
        <v>21</v>
      </c>
      <c r="I15" s="16" t="s">
        <v>23</v>
      </c>
      <c r="J15" s="36">
        <v>15</v>
      </c>
      <c r="K15" s="35">
        <v>21</v>
      </c>
      <c r="L15" s="16" t="s">
        <v>23</v>
      </c>
      <c r="M15" s="36">
        <v>12</v>
      </c>
      <c r="N15" s="19">
        <f>E15+H15+K15</f>
        <v>60</v>
      </c>
      <c r="O15" s="20">
        <f>G15+J15+M15</f>
        <v>48</v>
      </c>
      <c r="P15" s="21">
        <f>IF(E15&gt;G15,1,0)+IF(H15&gt;J15,1,0)+IF(K15&gt;M15,1,0)</f>
        <v>2</v>
      </c>
      <c r="Q15" s="16">
        <f>IF(E15&lt;G15,1,0)+IF(H15&lt;J15,1,0)+IF(K15&lt;M15,1,0)</f>
        <v>1</v>
      </c>
      <c r="R15" s="32">
        <f t="shared" si="4"/>
        <v>1</v>
      </c>
      <c r="S15" s="18">
        <f t="shared" si="4"/>
        <v>0</v>
      </c>
      <c r="T15" s="41"/>
    </row>
    <row r="16" spans="2:20" ht="30" customHeight="1" thickBot="1">
      <c r="B16" s="104" t="s">
        <v>17</v>
      </c>
      <c r="C16" s="39" t="s">
        <v>132</v>
      </c>
      <c r="D16" s="39" t="s">
        <v>234</v>
      </c>
      <c r="E16" s="35">
        <v>14</v>
      </c>
      <c r="F16" s="16" t="s">
        <v>23</v>
      </c>
      <c r="G16" s="36">
        <v>21</v>
      </c>
      <c r="H16" s="35">
        <v>15</v>
      </c>
      <c r="I16" s="16" t="s">
        <v>23</v>
      </c>
      <c r="J16" s="36">
        <v>21</v>
      </c>
      <c r="K16" s="35"/>
      <c r="L16" s="16" t="s">
        <v>23</v>
      </c>
      <c r="M16" s="36"/>
      <c r="N16" s="19">
        <f>E16+H16+K16</f>
        <v>29</v>
      </c>
      <c r="O16" s="20">
        <f>G16+J16+M16</f>
        <v>42</v>
      </c>
      <c r="P16" s="21">
        <f>IF(E16&gt;G16,1,0)+IF(H16&gt;J16,1,0)+IF(K16&gt;M16,1,0)</f>
        <v>0</v>
      </c>
      <c r="Q16" s="16">
        <f>IF(E16&lt;G16,1,0)+IF(H16&lt;J16,1,0)+IF(K16&lt;M16,1,0)</f>
        <v>2</v>
      </c>
      <c r="R16" s="32">
        <f t="shared" si="4"/>
        <v>0</v>
      </c>
      <c r="S16" s="18">
        <f t="shared" si="4"/>
        <v>1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TJ Sokol Doubravka B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337</v>
      </c>
      <c r="O17" s="24">
        <f t="shared" si="5"/>
        <v>209</v>
      </c>
      <c r="P17" s="23">
        <f t="shared" si="5"/>
        <v>12</v>
      </c>
      <c r="Q17" s="25">
        <f t="shared" si="5"/>
        <v>6</v>
      </c>
      <c r="R17" s="23">
        <f t="shared" si="5"/>
        <v>6</v>
      </c>
      <c r="S17" s="24">
        <f t="shared" si="5"/>
        <v>2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53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198</v>
      </c>
      <c r="T4" s="145"/>
    </row>
    <row r="5" spans="2:20" ht="19.5" customHeight="1">
      <c r="B5" s="5" t="s">
        <v>3</v>
      </c>
      <c r="C5" s="43"/>
      <c r="D5" s="146" t="s">
        <v>64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123" t="s">
        <v>1</v>
      </c>
      <c r="R5" s="124"/>
      <c r="S5" s="125" t="s">
        <v>226</v>
      </c>
      <c r="T5" s="126"/>
    </row>
    <row r="6" spans="2:20" ht="19.5" customHeight="1" thickBot="1">
      <c r="B6" s="7" t="s">
        <v>4</v>
      </c>
      <c r="C6" s="103"/>
      <c r="D6" s="127" t="s">
        <v>227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36</v>
      </c>
      <c r="T6" s="34" t="s">
        <v>26</v>
      </c>
    </row>
    <row r="7" spans="2:20" ht="24.75" customHeight="1">
      <c r="B7" s="8"/>
      <c r="C7" s="9" t="str">
        <f>D4</f>
        <v>ZÚ Klatovy</v>
      </c>
      <c r="D7" s="9" t="str">
        <f>D5</f>
        <v>SK Jupiter B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39" t="s">
        <v>162</v>
      </c>
      <c r="D9" s="40" t="s">
        <v>211</v>
      </c>
      <c r="E9" s="35">
        <v>20</v>
      </c>
      <c r="F9" s="17" t="s">
        <v>23</v>
      </c>
      <c r="G9" s="36">
        <v>22</v>
      </c>
      <c r="H9" s="35">
        <v>17</v>
      </c>
      <c r="I9" s="17" t="s">
        <v>23</v>
      </c>
      <c r="J9" s="36">
        <v>21</v>
      </c>
      <c r="K9" s="35"/>
      <c r="L9" s="17" t="s">
        <v>23</v>
      </c>
      <c r="M9" s="36"/>
      <c r="N9" s="19">
        <f aca="true" t="shared" si="0" ref="N9:N14">E9+H9+K9</f>
        <v>37</v>
      </c>
      <c r="O9" s="20">
        <f aca="true" t="shared" si="1" ref="O9:O14">G9+J9+M9</f>
        <v>43</v>
      </c>
      <c r="P9" s="21">
        <f aca="true" t="shared" si="2" ref="P9:P14">IF(E9&gt;G9,1,0)+IF(H9&gt;J9,1,0)+IF(K9&gt;M9,1,0)</f>
        <v>0</v>
      </c>
      <c r="Q9" s="16">
        <f aca="true" t="shared" si="3" ref="Q9:Q14">IF(E9&lt;G9,1,0)+IF(H9&lt;J9,1,0)+IF(K9&lt;M9,1,0)</f>
        <v>2</v>
      </c>
      <c r="R9" s="31">
        <f aca="true" t="shared" si="4" ref="R9:S16">IF(P9=2,1,0)</f>
        <v>0</v>
      </c>
      <c r="S9" s="18">
        <f t="shared" si="4"/>
        <v>1</v>
      </c>
      <c r="T9" s="41"/>
    </row>
    <row r="10" spans="2:20" ht="30" customHeight="1">
      <c r="B10" s="104" t="s">
        <v>22</v>
      </c>
      <c r="C10" s="39" t="s">
        <v>164</v>
      </c>
      <c r="D10" s="39" t="s">
        <v>213</v>
      </c>
      <c r="E10" s="35">
        <v>15</v>
      </c>
      <c r="F10" s="16" t="s">
        <v>23</v>
      </c>
      <c r="G10" s="36">
        <v>21</v>
      </c>
      <c r="H10" s="35">
        <v>21</v>
      </c>
      <c r="I10" s="16" t="s">
        <v>23</v>
      </c>
      <c r="J10" s="36">
        <v>14</v>
      </c>
      <c r="K10" s="35">
        <v>21</v>
      </c>
      <c r="L10" s="16" t="s">
        <v>23</v>
      </c>
      <c r="M10" s="36">
        <v>16</v>
      </c>
      <c r="N10" s="19">
        <f t="shared" si="0"/>
        <v>57</v>
      </c>
      <c r="O10" s="20">
        <f t="shared" si="1"/>
        <v>51</v>
      </c>
      <c r="P10" s="21">
        <f t="shared" si="2"/>
        <v>2</v>
      </c>
      <c r="Q10" s="16">
        <f t="shared" si="3"/>
        <v>1</v>
      </c>
      <c r="R10" s="32">
        <f t="shared" si="4"/>
        <v>1</v>
      </c>
      <c r="S10" s="18">
        <f t="shared" si="4"/>
        <v>0</v>
      </c>
      <c r="T10" s="41"/>
    </row>
    <row r="11" spans="2:20" ht="30" customHeight="1">
      <c r="B11" s="104" t="s">
        <v>21</v>
      </c>
      <c r="C11" s="39" t="s">
        <v>166</v>
      </c>
      <c r="D11" s="39" t="s">
        <v>214</v>
      </c>
      <c r="E11" s="35">
        <v>23</v>
      </c>
      <c r="F11" s="16" t="s">
        <v>23</v>
      </c>
      <c r="G11" s="36">
        <v>25</v>
      </c>
      <c r="H11" s="35">
        <v>21</v>
      </c>
      <c r="I11" s="16" t="s">
        <v>23</v>
      </c>
      <c r="J11" s="36">
        <v>16</v>
      </c>
      <c r="K11" s="35">
        <v>19</v>
      </c>
      <c r="L11" s="16" t="s">
        <v>23</v>
      </c>
      <c r="M11" s="36">
        <v>21</v>
      </c>
      <c r="N11" s="19">
        <f t="shared" si="0"/>
        <v>63</v>
      </c>
      <c r="O11" s="20">
        <f t="shared" si="1"/>
        <v>62</v>
      </c>
      <c r="P11" s="21">
        <f t="shared" si="2"/>
        <v>1</v>
      </c>
      <c r="Q11" s="16">
        <f t="shared" si="3"/>
        <v>2</v>
      </c>
      <c r="R11" s="32">
        <f t="shared" si="4"/>
        <v>0</v>
      </c>
      <c r="S11" s="18">
        <f t="shared" si="4"/>
        <v>1</v>
      </c>
      <c r="T11" s="41"/>
    </row>
    <row r="12" spans="2:20" ht="30" customHeight="1">
      <c r="B12" s="104" t="s">
        <v>20</v>
      </c>
      <c r="C12" s="39" t="s">
        <v>228</v>
      </c>
      <c r="D12" s="39" t="s">
        <v>229</v>
      </c>
      <c r="E12" s="35">
        <v>21</v>
      </c>
      <c r="F12" s="16" t="s">
        <v>23</v>
      </c>
      <c r="G12" s="36">
        <v>15</v>
      </c>
      <c r="H12" s="35">
        <v>21</v>
      </c>
      <c r="I12" s="16" t="s">
        <v>23</v>
      </c>
      <c r="J12" s="36">
        <v>13</v>
      </c>
      <c r="K12" s="35"/>
      <c r="L12" s="16" t="s">
        <v>23</v>
      </c>
      <c r="M12" s="36"/>
      <c r="N12" s="19">
        <f t="shared" si="0"/>
        <v>42</v>
      </c>
      <c r="O12" s="20">
        <f t="shared" si="1"/>
        <v>28</v>
      </c>
      <c r="P12" s="21">
        <f t="shared" si="2"/>
        <v>2</v>
      </c>
      <c r="Q12" s="16">
        <f t="shared" si="3"/>
        <v>0</v>
      </c>
      <c r="R12" s="32">
        <f t="shared" si="4"/>
        <v>1</v>
      </c>
      <c r="S12" s="18">
        <f t="shared" si="4"/>
        <v>0</v>
      </c>
      <c r="T12" s="41"/>
    </row>
    <row r="13" spans="2:20" ht="30" customHeight="1">
      <c r="B13" s="104" t="s">
        <v>19</v>
      </c>
      <c r="C13" s="39" t="s">
        <v>170</v>
      </c>
      <c r="D13" s="39" t="s">
        <v>130</v>
      </c>
      <c r="E13" s="35">
        <v>20</v>
      </c>
      <c r="F13" s="16" t="s">
        <v>23</v>
      </c>
      <c r="G13" s="36">
        <v>22</v>
      </c>
      <c r="H13" s="35">
        <v>16</v>
      </c>
      <c r="I13" s="16" t="s">
        <v>23</v>
      </c>
      <c r="J13" s="36">
        <v>21</v>
      </c>
      <c r="K13" s="35"/>
      <c r="L13" s="16" t="s">
        <v>23</v>
      </c>
      <c r="M13" s="36"/>
      <c r="N13" s="19">
        <f t="shared" si="0"/>
        <v>36</v>
      </c>
      <c r="O13" s="20">
        <f t="shared" si="1"/>
        <v>43</v>
      </c>
      <c r="P13" s="21">
        <f t="shared" si="2"/>
        <v>0</v>
      </c>
      <c r="Q13" s="16">
        <f t="shared" si="3"/>
        <v>2</v>
      </c>
      <c r="R13" s="32">
        <f t="shared" si="4"/>
        <v>0</v>
      </c>
      <c r="S13" s="18">
        <f t="shared" si="4"/>
        <v>1</v>
      </c>
      <c r="T13" s="41"/>
    </row>
    <row r="14" spans="2:20" ht="30" customHeight="1">
      <c r="B14" s="104" t="s">
        <v>18</v>
      </c>
      <c r="C14" s="39" t="s">
        <v>75</v>
      </c>
      <c r="D14" s="39" t="s">
        <v>218</v>
      </c>
      <c r="E14" s="35">
        <v>21</v>
      </c>
      <c r="F14" s="16" t="s">
        <v>23</v>
      </c>
      <c r="G14" s="36">
        <v>4</v>
      </c>
      <c r="H14" s="35">
        <v>23</v>
      </c>
      <c r="I14" s="16" t="s">
        <v>23</v>
      </c>
      <c r="J14" s="36">
        <v>25</v>
      </c>
      <c r="K14" s="35">
        <v>21</v>
      </c>
      <c r="L14" s="16" t="s">
        <v>23</v>
      </c>
      <c r="M14" s="36">
        <v>11</v>
      </c>
      <c r="N14" s="19">
        <f t="shared" si="0"/>
        <v>65</v>
      </c>
      <c r="O14" s="20">
        <f t="shared" si="1"/>
        <v>40</v>
      </c>
      <c r="P14" s="21">
        <f t="shared" si="2"/>
        <v>2</v>
      </c>
      <c r="Q14" s="16">
        <f t="shared" si="3"/>
        <v>1</v>
      </c>
      <c r="R14" s="32">
        <f t="shared" si="4"/>
        <v>1</v>
      </c>
      <c r="S14" s="18">
        <f t="shared" si="4"/>
        <v>0</v>
      </c>
      <c r="T14" s="41"/>
    </row>
    <row r="15" spans="2:20" ht="30" customHeight="1">
      <c r="B15" s="104" t="s">
        <v>24</v>
      </c>
      <c r="C15" s="39" t="s">
        <v>47</v>
      </c>
      <c r="D15" s="39" t="s">
        <v>97</v>
      </c>
      <c r="E15" s="35">
        <v>18</v>
      </c>
      <c r="F15" s="16" t="s">
        <v>23</v>
      </c>
      <c r="G15" s="36">
        <v>21</v>
      </c>
      <c r="H15" s="35">
        <v>17</v>
      </c>
      <c r="I15" s="16" t="s">
        <v>23</v>
      </c>
      <c r="J15" s="36">
        <v>21</v>
      </c>
      <c r="K15" s="35"/>
      <c r="L15" s="16" t="s">
        <v>23</v>
      </c>
      <c r="M15" s="36"/>
      <c r="N15" s="19">
        <f>E15+H15+K15</f>
        <v>35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2">
        <f t="shared" si="4"/>
        <v>0</v>
      </c>
      <c r="S15" s="18">
        <f t="shared" si="4"/>
        <v>1</v>
      </c>
      <c r="T15" s="41"/>
    </row>
    <row r="16" spans="2:20" ht="30" customHeight="1" thickBot="1">
      <c r="B16" s="104" t="s">
        <v>17</v>
      </c>
      <c r="C16" s="39" t="s">
        <v>55</v>
      </c>
      <c r="D16" s="39" t="s">
        <v>65</v>
      </c>
      <c r="E16" s="35">
        <v>20</v>
      </c>
      <c r="F16" s="16" t="s">
        <v>23</v>
      </c>
      <c r="G16" s="36">
        <v>22</v>
      </c>
      <c r="H16" s="35">
        <v>21</v>
      </c>
      <c r="I16" s="16" t="s">
        <v>23</v>
      </c>
      <c r="J16" s="36">
        <v>15</v>
      </c>
      <c r="K16" s="35">
        <v>19</v>
      </c>
      <c r="L16" s="16" t="s">
        <v>23</v>
      </c>
      <c r="M16" s="36">
        <v>21</v>
      </c>
      <c r="N16" s="19">
        <f>E16+H16+K16</f>
        <v>60</v>
      </c>
      <c r="O16" s="20">
        <f>G16+J16+M16</f>
        <v>58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2">
        <f t="shared" si="4"/>
        <v>0</v>
      </c>
      <c r="S16" s="18">
        <f t="shared" si="4"/>
        <v>1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SK Jupiter B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395</v>
      </c>
      <c r="O17" s="24">
        <f t="shared" si="5"/>
        <v>367</v>
      </c>
      <c r="P17" s="23">
        <f t="shared" si="5"/>
        <v>8</v>
      </c>
      <c r="Q17" s="25">
        <f t="shared" si="5"/>
        <v>12</v>
      </c>
      <c r="R17" s="23">
        <f t="shared" si="5"/>
        <v>3</v>
      </c>
      <c r="S17" s="24">
        <f t="shared" si="5"/>
        <v>5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158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198</v>
      </c>
      <c r="T4" s="145"/>
    </row>
    <row r="5" spans="2:20" ht="19.5" customHeight="1">
      <c r="B5" s="5" t="s">
        <v>3</v>
      </c>
      <c r="C5" s="43"/>
      <c r="D5" s="149" t="s">
        <v>29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  <c r="Q5" s="123" t="s">
        <v>1</v>
      </c>
      <c r="R5" s="124"/>
      <c r="S5" s="125" t="s">
        <v>135</v>
      </c>
      <c r="T5" s="126"/>
    </row>
    <row r="6" spans="2:20" ht="19.5" customHeight="1" thickBot="1">
      <c r="B6" s="7" t="s">
        <v>4</v>
      </c>
      <c r="C6" s="103"/>
      <c r="D6" s="127" t="s">
        <v>137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36</v>
      </c>
      <c r="T6" s="34" t="s">
        <v>26</v>
      </c>
    </row>
    <row r="7" spans="2:20" ht="24.75" customHeight="1">
      <c r="B7" s="8"/>
      <c r="C7" s="9" t="str">
        <f>D4</f>
        <v>TJ Sokol Doubravka C</v>
      </c>
      <c r="D7" s="9" t="str">
        <f>D5</f>
        <v>SK Jupiter A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39" t="s">
        <v>254</v>
      </c>
      <c r="D9" s="40" t="s">
        <v>173</v>
      </c>
      <c r="E9" s="35">
        <v>17</v>
      </c>
      <c r="F9" s="17" t="s">
        <v>23</v>
      </c>
      <c r="G9" s="36">
        <v>21</v>
      </c>
      <c r="H9" s="35">
        <v>9</v>
      </c>
      <c r="I9" s="17" t="s">
        <v>23</v>
      </c>
      <c r="J9" s="36">
        <v>21</v>
      </c>
      <c r="K9" s="35"/>
      <c r="L9" s="17" t="s">
        <v>23</v>
      </c>
      <c r="M9" s="36"/>
      <c r="N9" s="19">
        <f aca="true" t="shared" si="0" ref="N9:N14">E9+H9+K9</f>
        <v>26</v>
      </c>
      <c r="O9" s="20">
        <f aca="true" t="shared" si="1" ref="O9:O14">G9+J9+M9</f>
        <v>42</v>
      </c>
      <c r="P9" s="21">
        <f aca="true" t="shared" si="2" ref="P9:P14">IF(E9&gt;G9,1,0)+IF(H9&gt;J9,1,0)+IF(K9&gt;M9,1,0)</f>
        <v>0</v>
      </c>
      <c r="Q9" s="16">
        <f aca="true" t="shared" si="3" ref="Q9:Q14">IF(E9&lt;G9,1,0)+IF(H9&lt;J9,1,0)+IF(K9&lt;M9,1,0)</f>
        <v>2</v>
      </c>
      <c r="R9" s="31">
        <f aca="true" t="shared" si="4" ref="R9:S16">IF(P9=2,1,0)</f>
        <v>0</v>
      </c>
      <c r="S9" s="18">
        <f t="shared" si="4"/>
        <v>1</v>
      </c>
      <c r="T9" s="41"/>
    </row>
    <row r="10" spans="2:20" ht="30" customHeight="1">
      <c r="B10" s="104" t="s">
        <v>22</v>
      </c>
      <c r="C10" s="112" t="s">
        <v>28</v>
      </c>
      <c r="D10" s="39" t="s">
        <v>255</v>
      </c>
      <c r="E10" s="35">
        <v>0</v>
      </c>
      <c r="F10" s="16" t="s">
        <v>23</v>
      </c>
      <c r="G10" s="36">
        <v>21</v>
      </c>
      <c r="H10" s="35">
        <v>0</v>
      </c>
      <c r="I10" s="16" t="s">
        <v>23</v>
      </c>
      <c r="J10" s="36">
        <v>21</v>
      </c>
      <c r="K10" s="35"/>
      <c r="L10" s="16" t="s">
        <v>23</v>
      </c>
      <c r="M10" s="36"/>
      <c r="N10" s="19">
        <f t="shared" si="0"/>
        <v>0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2">
        <f t="shared" si="4"/>
        <v>0</v>
      </c>
      <c r="S10" s="18">
        <f t="shared" si="4"/>
        <v>1</v>
      </c>
      <c r="T10" s="41"/>
    </row>
    <row r="11" spans="2:20" ht="30" customHeight="1">
      <c r="B11" s="104" t="s">
        <v>21</v>
      </c>
      <c r="C11" s="39" t="s">
        <v>256</v>
      </c>
      <c r="D11" s="39" t="s">
        <v>257</v>
      </c>
      <c r="E11" s="35">
        <v>19</v>
      </c>
      <c r="F11" s="16" t="s">
        <v>23</v>
      </c>
      <c r="G11" s="36">
        <v>21</v>
      </c>
      <c r="H11" s="35">
        <v>13</v>
      </c>
      <c r="I11" s="16" t="s">
        <v>23</v>
      </c>
      <c r="J11" s="36">
        <v>21</v>
      </c>
      <c r="K11" s="35"/>
      <c r="L11" s="16" t="s">
        <v>23</v>
      </c>
      <c r="M11" s="36"/>
      <c r="N11" s="19">
        <f t="shared" si="0"/>
        <v>32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2">
        <f t="shared" si="4"/>
        <v>0</v>
      </c>
      <c r="S11" s="18">
        <f t="shared" si="4"/>
        <v>1</v>
      </c>
      <c r="T11" s="41"/>
    </row>
    <row r="12" spans="2:20" ht="30" customHeight="1">
      <c r="B12" s="104" t="s">
        <v>20</v>
      </c>
      <c r="C12" s="39" t="s">
        <v>258</v>
      </c>
      <c r="D12" s="39" t="s">
        <v>259</v>
      </c>
      <c r="E12" s="35">
        <v>21</v>
      </c>
      <c r="F12" s="16" t="s">
        <v>23</v>
      </c>
      <c r="G12" s="36">
        <v>13</v>
      </c>
      <c r="H12" s="35">
        <v>10</v>
      </c>
      <c r="I12" s="16" t="s">
        <v>23</v>
      </c>
      <c r="J12" s="36">
        <v>21</v>
      </c>
      <c r="K12" s="35">
        <v>18</v>
      </c>
      <c r="L12" s="16" t="s">
        <v>23</v>
      </c>
      <c r="M12" s="36">
        <v>21</v>
      </c>
      <c r="N12" s="19">
        <f t="shared" si="0"/>
        <v>49</v>
      </c>
      <c r="O12" s="20">
        <f t="shared" si="1"/>
        <v>55</v>
      </c>
      <c r="P12" s="21">
        <f t="shared" si="2"/>
        <v>1</v>
      </c>
      <c r="Q12" s="16">
        <f t="shared" si="3"/>
        <v>2</v>
      </c>
      <c r="R12" s="32">
        <f t="shared" si="4"/>
        <v>0</v>
      </c>
      <c r="S12" s="18">
        <f t="shared" si="4"/>
        <v>1</v>
      </c>
      <c r="T12" s="41"/>
    </row>
    <row r="13" spans="2:20" ht="30" customHeight="1">
      <c r="B13" s="104" t="s">
        <v>19</v>
      </c>
      <c r="C13" s="39" t="s">
        <v>146</v>
      </c>
      <c r="D13" s="39" t="s">
        <v>204</v>
      </c>
      <c r="E13" s="35">
        <v>13</v>
      </c>
      <c r="F13" s="16" t="s">
        <v>23</v>
      </c>
      <c r="G13" s="36">
        <v>21</v>
      </c>
      <c r="H13" s="35">
        <v>17</v>
      </c>
      <c r="I13" s="16" t="s">
        <v>23</v>
      </c>
      <c r="J13" s="36">
        <v>21</v>
      </c>
      <c r="K13" s="35"/>
      <c r="L13" s="16" t="s">
        <v>23</v>
      </c>
      <c r="M13" s="36"/>
      <c r="N13" s="19">
        <f t="shared" si="0"/>
        <v>30</v>
      </c>
      <c r="O13" s="20">
        <f t="shared" si="1"/>
        <v>42</v>
      </c>
      <c r="P13" s="21">
        <f t="shared" si="2"/>
        <v>0</v>
      </c>
      <c r="Q13" s="16">
        <f t="shared" si="3"/>
        <v>2</v>
      </c>
      <c r="R13" s="32">
        <f t="shared" si="4"/>
        <v>0</v>
      </c>
      <c r="S13" s="18">
        <f t="shared" si="4"/>
        <v>1</v>
      </c>
      <c r="T13" s="41"/>
    </row>
    <row r="14" spans="2:20" ht="30" customHeight="1">
      <c r="B14" s="104" t="s">
        <v>18</v>
      </c>
      <c r="C14" s="39" t="s">
        <v>148</v>
      </c>
      <c r="D14" s="39" t="s">
        <v>92</v>
      </c>
      <c r="E14" s="35">
        <v>13</v>
      </c>
      <c r="F14" s="16" t="s">
        <v>23</v>
      </c>
      <c r="G14" s="36">
        <v>21</v>
      </c>
      <c r="H14" s="35">
        <v>0</v>
      </c>
      <c r="I14" s="16" t="s">
        <v>23</v>
      </c>
      <c r="J14" s="36">
        <v>21</v>
      </c>
      <c r="K14" s="35"/>
      <c r="L14" s="16" t="s">
        <v>23</v>
      </c>
      <c r="M14" s="36"/>
      <c r="N14" s="19">
        <f t="shared" si="0"/>
        <v>13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2">
        <f t="shared" si="4"/>
        <v>0</v>
      </c>
      <c r="S14" s="18">
        <f t="shared" si="4"/>
        <v>1</v>
      </c>
      <c r="T14" s="41"/>
    </row>
    <row r="15" spans="2:20" ht="30" customHeight="1">
      <c r="B15" s="104" t="s">
        <v>24</v>
      </c>
      <c r="C15" s="39" t="s">
        <v>260</v>
      </c>
      <c r="D15" s="39" t="s">
        <v>205</v>
      </c>
      <c r="E15" s="35">
        <v>17</v>
      </c>
      <c r="F15" s="16" t="s">
        <v>23</v>
      </c>
      <c r="G15" s="36">
        <v>21</v>
      </c>
      <c r="H15" s="35">
        <v>9</v>
      </c>
      <c r="I15" s="16" t="s">
        <v>23</v>
      </c>
      <c r="J15" s="36">
        <v>21</v>
      </c>
      <c r="K15" s="35"/>
      <c r="L15" s="16" t="s">
        <v>23</v>
      </c>
      <c r="M15" s="36"/>
      <c r="N15" s="19">
        <f>E15+H15+K15</f>
        <v>26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2">
        <f t="shared" si="4"/>
        <v>0</v>
      </c>
      <c r="S15" s="18">
        <f t="shared" si="4"/>
        <v>1</v>
      </c>
      <c r="T15" s="41"/>
    </row>
    <row r="16" spans="2:20" ht="30" customHeight="1" thickBot="1">
      <c r="B16" s="104" t="s">
        <v>17</v>
      </c>
      <c r="C16" s="39" t="s">
        <v>151</v>
      </c>
      <c r="D16" s="39" t="s">
        <v>90</v>
      </c>
      <c r="E16" s="35">
        <v>22</v>
      </c>
      <c r="F16" s="16" t="s">
        <v>23</v>
      </c>
      <c r="G16" s="36">
        <v>20</v>
      </c>
      <c r="H16" s="35">
        <v>6</v>
      </c>
      <c r="I16" s="16" t="s">
        <v>23</v>
      </c>
      <c r="J16" s="36">
        <v>21</v>
      </c>
      <c r="K16" s="35">
        <v>18</v>
      </c>
      <c r="L16" s="16" t="s">
        <v>23</v>
      </c>
      <c r="M16" s="36">
        <v>21</v>
      </c>
      <c r="N16" s="19">
        <f>E16+H16+K16</f>
        <v>46</v>
      </c>
      <c r="O16" s="20">
        <f>G16+J16+M16</f>
        <v>62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2">
        <f t="shared" si="4"/>
        <v>0</v>
      </c>
      <c r="S16" s="18">
        <f t="shared" si="4"/>
        <v>1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SK Jupiter A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222</v>
      </c>
      <c r="O17" s="24">
        <f t="shared" si="5"/>
        <v>369</v>
      </c>
      <c r="P17" s="23">
        <f t="shared" si="5"/>
        <v>2</v>
      </c>
      <c r="Q17" s="25">
        <f t="shared" si="5"/>
        <v>16</v>
      </c>
      <c r="R17" s="23">
        <f t="shared" si="5"/>
        <v>0</v>
      </c>
      <c r="S17" s="24">
        <f t="shared" si="5"/>
        <v>8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 t="s">
        <v>261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159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198</v>
      </c>
      <c r="T4" s="145"/>
    </row>
    <row r="5" spans="2:20" ht="19.5" customHeight="1">
      <c r="B5" s="5" t="s">
        <v>3</v>
      </c>
      <c r="C5" s="43"/>
      <c r="D5" s="146" t="s">
        <v>63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123" t="s">
        <v>1</v>
      </c>
      <c r="R5" s="124"/>
      <c r="S5" s="125" t="s">
        <v>210</v>
      </c>
      <c r="T5" s="126"/>
    </row>
    <row r="6" spans="2:20" ht="19.5" customHeight="1" thickBot="1">
      <c r="B6" s="7" t="s">
        <v>4</v>
      </c>
      <c r="C6" s="103"/>
      <c r="D6" s="127" t="s">
        <v>263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36</v>
      </c>
      <c r="T6" s="34" t="s">
        <v>26</v>
      </c>
    </row>
    <row r="7" spans="2:20" ht="24.75" customHeight="1">
      <c r="B7" s="8"/>
      <c r="C7" s="9" t="str">
        <f>D4</f>
        <v>SPARTAK CHRÁST</v>
      </c>
      <c r="D7" s="9" t="str">
        <f>D5</f>
        <v>TJ Sokol Doubravka B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39" t="s">
        <v>161</v>
      </c>
      <c r="D9" s="40" t="s">
        <v>219</v>
      </c>
      <c r="E9" s="35">
        <v>21</v>
      </c>
      <c r="F9" s="17" t="s">
        <v>23</v>
      </c>
      <c r="G9" s="36">
        <v>19</v>
      </c>
      <c r="H9" s="35">
        <v>22</v>
      </c>
      <c r="I9" s="17" t="s">
        <v>23</v>
      </c>
      <c r="J9" s="36">
        <v>20</v>
      </c>
      <c r="K9" s="35"/>
      <c r="L9" s="17" t="s">
        <v>23</v>
      </c>
      <c r="M9" s="36"/>
      <c r="N9" s="19">
        <f aca="true" t="shared" si="0" ref="N9:N14">E9+H9+K9</f>
        <v>43</v>
      </c>
      <c r="O9" s="20">
        <f aca="true" t="shared" si="1" ref="O9:O14">G9+J9+M9</f>
        <v>39</v>
      </c>
      <c r="P9" s="21">
        <f aca="true" t="shared" si="2" ref="P9:P14">IF(E9&gt;G9,1,0)+IF(H9&gt;J9,1,0)+IF(K9&gt;M9,1,0)</f>
        <v>2</v>
      </c>
      <c r="Q9" s="16">
        <f aca="true" t="shared" si="3" ref="Q9:Q14">IF(E9&lt;G9,1,0)+IF(H9&lt;J9,1,0)+IF(K9&lt;M9,1,0)</f>
        <v>0</v>
      </c>
      <c r="R9" s="31">
        <f aca="true" t="shared" si="4" ref="R9:S16">IF(P9=2,1,0)</f>
        <v>1</v>
      </c>
      <c r="S9" s="18">
        <f t="shared" si="4"/>
        <v>0</v>
      </c>
      <c r="T9" s="41"/>
    </row>
    <row r="10" spans="2:20" ht="30" customHeight="1">
      <c r="B10" s="104" t="s">
        <v>22</v>
      </c>
      <c r="C10" s="39" t="s">
        <v>220</v>
      </c>
      <c r="D10" s="39" t="s">
        <v>221</v>
      </c>
      <c r="E10" s="35">
        <v>21</v>
      </c>
      <c r="F10" s="16" t="s">
        <v>23</v>
      </c>
      <c r="G10" s="36">
        <v>18</v>
      </c>
      <c r="H10" s="35">
        <v>21</v>
      </c>
      <c r="I10" s="16" t="s">
        <v>23</v>
      </c>
      <c r="J10" s="36">
        <v>12</v>
      </c>
      <c r="K10" s="35"/>
      <c r="L10" s="16" t="s">
        <v>23</v>
      </c>
      <c r="M10" s="36"/>
      <c r="N10" s="19">
        <f t="shared" si="0"/>
        <v>42</v>
      </c>
      <c r="O10" s="20">
        <f t="shared" si="1"/>
        <v>30</v>
      </c>
      <c r="P10" s="21">
        <f t="shared" si="2"/>
        <v>2</v>
      </c>
      <c r="Q10" s="16">
        <f t="shared" si="3"/>
        <v>0</v>
      </c>
      <c r="R10" s="32">
        <f t="shared" si="4"/>
        <v>1</v>
      </c>
      <c r="S10" s="18">
        <f t="shared" si="4"/>
        <v>0</v>
      </c>
      <c r="T10" s="41"/>
    </row>
    <row r="11" spans="2:20" ht="30" customHeight="1">
      <c r="B11" s="104" t="s">
        <v>21</v>
      </c>
      <c r="C11" s="39" t="s">
        <v>165</v>
      </c>
      <c r="D11" s="39" t="s">
        <v>222</v>
      </c>
      <c r="E11" s="35">
        <v>21</v>
      </c>
      <c r="F11" s="16" t="s">
        <v>23</v>
      </c>
      <c r="G11" s="36">
        <v>17</v>
      </c>
      <c r="H11" s="35">
        <v>16</v>
      </c>
      <c r="I11" s="16" t="s">
        <v>23</v>
      </c>
      <c r="J11" s="36">
        <v>21</v>
      </c>
      <c r="K11" s="35">
        <v>11</v>
      </c>
      <c r="L11" s="16" t="s">
        <v>23</v>
      </c>
      <c r="M11" s="36">
        <v>21</v>
      </c>
      <c r="N11" s="19">
        <f t="shared" si="0"/>
        <v>48</v>
      </c>
      <c r="O11" s="20">
        <f t="shared" si="1"/>
        <v>59</v>
      </c>
      <c r="P11" s="21">
        <f t="shared" si="2"/>
        <v>1</v>
      </c>
      <c r="Q11" s="16">
        <f t="shared" si="3"/>
        <v>2</v>
      </c>
      <c r="R11" s="32">
        <f t="shared" si="4"/>
        <v>0</v>
      </c>
      <c r="S11" s="18">
        <f t="shared" si="4"/>
        <v>1</v>
      </c>
      <c r="T11" s="41"/>
    </row>
    <row r="12" spans="2:20" ht="30" customHeight="1">
      <c r="B12" s="104" t="s">
        <v>20</v>
      </c>
      <c r="C12" s="39" t="s">
        <v>167</v>
      </c>
      <c r="D12" s="39" t="s">
        <v>223</v>
      </c>
      <c r="E12" s="35">
        <v>21</v>
      </c>
      <c r="F12" s="16" t="s">
        <v>23</v>
      </c>
      <c r="G12" s="36">
        <v>17</v>
      </c>
      <c r="H12" s="35">
        <v>15</v>
      </c>
      <c r="I12" s="16" t="s">
        <v>23</v>
      </c>
      <c r="J12" s="36">
        <v>21</v>
      </c>
      <c r="K12" s="35">
        <v>19</v>
      </c>
      <c r="L12" s="16" t="s">
        <v>23</v>
      </c>
      <c r="M12" s="36">
        <v>21</v>
      </c>
      <c r="N12" s="19">
        <f t="shared" si="0"/>
        <v>55</v>
      </c>
      <c r="O12" s="20">
        <f t="shared" si="1"/>
        <v>59</v>
      </c>
      <c r="P12" s="21">
        <f t="shared" si="2"/>
        <v>1</v>
      </c>
      <c r="Q12" s="16">
        <f t="shared" si="3"/>
        <v>2</v>
      </c>
      <c r="R12" s="32">
        <f t="shared" si="4"/>
        <v>0</v>
      </c>
      <c r="S12" s="18">
        <f t="shared" si="4"/>
        <v>1</v>
      </c>
      <c r="T12" s="41"/>
    </row>
    <row r="13" spans="2:20" ht="30" customHeight="1">
      <c r="B13" s="104" t="s">
        <v>19</v>
      </c>
      <c r="C13" s="39" t="s">
        <v>216</v>
      </c>
      <c r="D13" s="39" t="s">
        <v>224</v>
      </c>
      <c r="E13" s="35">
        <v>21</v>
      </c>
      <c r="F13" s="16" t="s">
        <v>23</v>
      </c>
      <c r="G13" s="36">
        <v>6</v>
      </c>
      <c r="H13" s="35">
        <v>21</v>
      </c>
      <c r="I13" s="16" t="s">
        <v>23</v>
      </c>
      <c r="J13" s="36">
        <v>16</v>
      </c>
      <c r="K13" s="35"/>
      <c r="L13" s="16" t="s">
        <v>23</v>
      </c>
      <c r="M13" s="36"/>
      <c r="N13" s="19">
        <f t="shared" si="0"/>
        <v>42</v>
      </c>
      <c r="O13" s="20">
        <f t="shared" si="1"/>
        <v>22</v>
      </c>
      <c r="P13" s="21">
        <f t="shared" si="2"/>
        <v>2</v>
      </c>
      <c r="Q13" s="16">
        <f t="shared" si="3"/>
        <v>0</v>
      </c>
      <c r="R13" s="32">
        <f t="shared" si="4"/>
        <v>1</v>
      </c>
      <c r="S13" s="18">
        <f t="shared" si="4"/>
        <v>0</v>
      </c>
      <c r="T13" s="41"/>
    </row>
    <row r="14" spans="2:20" ht="30" customHeight="1">
      <c r="B14" s="104" t="s">
        <v>18</v>
      </c>
      <c r="C14" s="39" t="s">
        <v>171</v>
      </c>
      <c r="D14" s="39" t="s">
        <v>57</v>
      </c>
      <c r="E14" s="35">
        <v>23</v>
      </c>
      <c r="F14" s="16" t="s">
        <v>23</v>
      </c>
      <c r="G14" s="36">
        <v>25</v>
      </c>
      <c r="H14" s="35">
        <v>16</v>
      </c>
      <c r="I14" s="16" t="s">
        <v>23</v>
      </c>
      <c r="J14" s="36">
        <v>21</v>
      </c>
      <c r="K14" s="35"/>
      <c r="L14" s="16" t="s">
        <v>23</v>
      </c>
      <c r="M14" s="36"/>
      <c r="N14" s="19">
        <f t="shared" si="0"/>
        <v>39</v>
      </c>
      <c r="O14" s="20">
        <f t="shared" si="1"/>
        <v>46</v>
      </c>
      <c r="P14" s="21">
        <f t="shared" si="2"/>
        <v>0</v>
      </c>
      <c r="Q14" s="16">
        <f t="shared" si="3"/>
        <v>2</v>
      </c>
      <c r="R14" s="32">
        <f t="shared" si="4"/>
        <v>0</v>
      </c>
      <c r="S14" s="18">
        <f t="shared" si="4"/>
        <v>1</v>
      </c>
      <c r="T14" s="41"/>
    </row>
    <row r="15" spans="2:20" ht="30" customHeight="1">
      <c r="B15" s="104" t="s">
        <v>24</v>
      </c>
      <c r="C15" s="39" t="s">
        <v>172</v>
      </c>
      <c r="D15" s="39" t="s">
        <v>225</v>
      </c>
      <c r="E15" s="35">
        <v>17</v>
      </c>
      <c r="F15" s="16" t="s">
        <v>23</v>
      </c>
      <c r="G15" s="36">
        <v>21</v>
      </c>
      <c r="H15" s="35">
        <v>7</v>
      </c>
      <c r="I15" s="16" t="s">
        <v>23</v>
      </c>
      <c r="J15" s="36">
        <v>21</v>
      </c>
      <c r="K15" s="35"/>
      <c r="L15" s="16" t="s">
        <v>23</v>
      </c>
      <c r="M15" s="36"/>
      <c r="N15" s="19">
        <f>E15+H15+K15</f>
        <v>24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2">
        <f t="shared" si="4"/>
        <v>0</v>
      </c>
      <c r="S15" s="18">
        <f t="shared" si="4"/>
        <v>1</v>
      </c>
      <c r="T15" s="41"/>
    </row>
    <row r="16" spans="2:20" ht="30" customHeight="1" thickBot="1">
      <c r="B16" s="104" t="s">
        <v>17</v>
      </c>
      <c r="C16" s="39" t="s">
        <v>82</v>
      </c>
      <c r="D16" s="39" t="s">
        <v>132</v>
      </c>
      <c r="E16" s="35">
        <v>12</v>
      </c>
      <c r="F16" s="16" t="s">
        <v>23</v>
      </c>
      <c r="G16" s="36">
        <v>21</v>
      </c>
      <c r="H16" s="35">
        <v>21</v>
      </c>
      <c r="I16" s="16" t="s">
        <v>23</v>
      </c>
      <c r="J16" s="36">
        <v>13</v>
      </c>
      <c r="K16" s="35">
        <v>6</v>
      </c>
      <c r="L16" s="16" t="s">
        <v>23</v>
      </c>
      <c r="M16" s="36">
        <v>21</v>
      </c>
      <c r="N16" s="19">
        <f>E16+H16+K16</f>
        <v>39</v>
      </c>
      <c r="O16" s="20">
        <f>G16+J16+M16</f>
        <v>55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2">
        <f t="shared" si="4"/>
        <v>0</v>
      </c>
      <c r="S16" s="18">
        <f t="shared" si="4"/>
        <v>1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TJ Sokol Doubravka B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332</v>
      </c>
      <c r="O17" s="24">
        <f t="shared" si="5"/>
        <v>352</v>
      </c>
      <c r="P17" s="23">
        <f t="shared" si="5"/>
        <v>9</v>
      </c>
      <c r="Q17" s="25">
        <f t="shared" si="5"/>
        <v>10</v>
      </c>
      <c r="R17" s="23">
        <f t="shared" si="5"/>
        <v>3</v>
      </c>
      <c r="S17" s="24">
        <f t="shared" si="5"/>
        <v>5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5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9.5" customHeight="1" thickBot="1">
      <c r="B3" s="4" t="s">
        <v>0</v>
      </c>
      <c r="C3" s="42"/>
      <c r="D3" s="136" t="s">
        <v>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46</v>
      </c>
      <c r="R3" s="140"/>
      <c r="S3" s="136" t="s">
        <v>121</v>
      </c>
      <c r="T3" s="141"/>
    </row>
    <row r="4" spans="2:20" ht="19.5" customHeight="1" thickTop="1">
      <c r="B4" s="5" t="s">
        <v>2</v>
      </c>
      <c r="C4" s="6"/>
      <c r="D4" s="120" t="s">
        <v>53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42" t="s">
        <v>13</v>
      </c>
      <c r="R4" s="143"/>
      <c r="S4" s="144" t="s">
        <v>198</v>
      </c>
      <c r="T4" s="145"/>
    </row>
    <row r="5" spans="2:20" ht="19.5" customHeight="1">
      <c r="B5" s="5" t="s">
        <v>3</v>
      </c>
      <c r="C5" s="43"/>
      <c r="D5" s="146" t="s">
        <v>101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123" t="s">
        <v>1</v>
      </c>
      <c r="R5" s="124"/>
      <c r="S5" s="125" t="s">
        <v>226</v>
      </c>
      <c r="T5" s="126"/>
    </row>
    <row r="6" spans="2:20" ht="19.5" customHeight="1" thickBot="1">
      <c r="B6" s="7" t="s">
        <v>4</v>
      </c>
      <c r="C6" s="103"/>
      <c r="D6" s="127" t="s">
        <v>227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44"/>
      <c r="R6" s="45"/>
      <c r="S6" s="83" t="s">
        <v>36</v>
      </c>
      <c r="T6" s="34" t="s">
        <v>26</v>
      </c>
    </row>
    <row r="7" spans="2:20" ht="24.75" customHeight="1">
      <c r="B7" s="8"/>
      <c r="C7" s="9" t="str">
        <f>D4</f>
        <v>ZÚ Klatovy</v>
      </c>
      <c r="D7" s="9" t="str">
        <f>D5</f>
        <v>Sokol Doubravka C</v>
      </c>
      <c r="E7" s="130" t="s">
        <v>5</v>
      </c>
      <c r="F7" s="131"/>
      <c r="G7" s="131"/>
      <c r="H7" s="131"/>
      <c r="I7" s="131"/>
      <c r="J7" s="131"/>
      <c r="K7" s="131"/>
      <c r="L7" s="131"/>
      <c r="M7" s="132"/>
      <c r="N7" s="133" t="s">
        <v>14</v>
      </c>
      <c r="O7" s="134"/>
      <c r="P7" s="133" t="s">
        <v>15</v>
      </c>
      <c r="Q7" s="134"/>
      <c r="R7" s="133" t="s">
        <v>16</v>
      </c>
      <c r="S7" s="134"/>
      <c r="T7" s="33" t="s">
        <v>6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6"/>
      <c r="O8" s="47"/>
      <c r="P8" s="46"/>
      <c r="Q8" s="47"/>
      <c r="R8" s="46"/>
      <c r="S8" s="47"/>
      <c r="T8" s="48"/>
    </row>
    <row r="9" spans="2:20" ht="30" customHeight="1" thickTop="1">
      <c r="B9" s="104" t="s">
        <v>25</v>
      </c>
      <c r="C9" s="39" t="s">
        <v>162</v>
      </c>
      <c r="D9" s="40" t="s">
        <v>247</v>
      </c>
      <c r="E9" s="35">
        <v>21</v>
      </c>
      <c r="F9" s="17" t="s">
        <v>23</v>
      </c>
      <c r="G9" s="36">
        <v>18</v>
      </c>
      <c r="H9" s="35">
        <v>21</v>
      </c>
      <c r="I9" s="17" t="s">
        <v>23</v>
      </c>
      <c r="J9" s="36">
        <v>12</v>
      </c>
      <c r="K9" s="35"/>
      <c r="L9" s="17" t="s">
        <v>23</v>
      </c>
      <c r="M9" s="36"/>
      <c r="N9" s="19">
        <f aca="true" t="shared" si="0" ref="N9:N14">E9+H9+K9</f>
        <v>42</v>
      </c>
      <c r="O9" s="20">
        <f aca="true" t="shared" si="1" ref="O9:O14">G9+J9+M9</f>
        <v>30</v>
      </c>
      <c r="P9" s="21">
        <f aca="true" t="shared" si="2" ref="P9:P14">IF(E9&gt;G9,1,0)+IF(H9&gt;J9,1,0)+IF(K9&gt;M9,1,0)</f>
        <v>2</v>
      </c>
      <c r="Q9" s="16">
        <f aca="true" t="shared" si="3" ref="Q9:Q14">IF(E9&lt;G9,1,0)+IF(H9&lt;J9,1,0)+IF(K9&lt;M9,1,0)</f>
        <v>0</v>
      </c>
      <c r="R9" s="31">
        <f aca="true" t="shared" si="4" ref="R9:S16">IF(P9=2,1,0)</f>
        <v>1</v>
      </c>
      <c r="S9" s="18">
        <f t="shared" si="4"/>
        <v>0</v>
      </c>
      <c r="T9" s="41"/>
    </row>
    <row r="10" spans="2:20" ht="30" customHeight="1">
      <c r="B10" s="104" t="s">
        <v>22</v>
      </c>
      <c r="C10" s="39" t="s">
        <v>248</v>
      </c>
      <c r="D10" s="39" t="s">
        <v>249</v>
      </c>
      <c r="E10" s="35">
        <v>21</v>
      </c>
      <c r="F10" s="16" t="s">
        <v>23</v>
      </c>
      <c r="G10" s="36">
        <v>0</v>
      </c>
      <c r="H10" s="35">
        <v>21</v>
      </c>
      <c r="I10" s="16" t="s">
        <v>23</v>
      </c>
      <c r="J10" s="36">
        <v>0</v>
      </c>
      <c r="K10" s="35"/>
      <c r="L10" s="16" t="s">
        <v>23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2">
        <f t="shared" si="4"/>
        <v>1</v>
      </c>
      <c r="S10" s="18">
        <f t="shared" si="4"/>
        <v>0</v>
      </c>
      <c r="T10" s="41"/>
    </row>
    <row r="11" spans="2:20" ht="30" customHeight="1">
      <c r="B11" s="104" t="s">
        <v>21</v>
      </c>
      <c r="C11" s="39" t="s">
        <v>166</v>
      </c>
      <c r="D11" s="39" t="s">
        <v>250</v>
      </c>
      <c r="E11" s="35">
        <v>21</v>
      </c>
      <c r="F11" s="16" t="s">
        <v>23</v>
      </c>
      <c r="G11" s="36">
        <v>11</v>
      </c>
      <c r="H11" s="35">
        <v>21</v>
      </c>
      <c r="I11" s="16" t="s">
        <v>23</v>
      </c>
      <c r="J11" s="36">
        <v>12</v>
      </c>
      <c r="K11" s="35"/>
      <c r="L11" s="16" t="s">
        <v>23</v>
      </c>
      <c r="M11" s="36"/>
      <c r="N11" s="19">
        <f t="shared" si="0"/>
        <v>42</v>
      </c>
      <c r="O11" s="20">
        <f t="shared" si="1"/>
        <v>23</v>
      </c>
      <c r="P11" s="21">
        <f t="shared" si="2"/>
        <v>2</v>
      </c>
      <c r="Q11" s="16">
        <f t="shared" si="3"/>
        <v>0</v>
      </c>
      <c r="R11" s="32">
        <f t="shared" si="4"/>
        <v>1</v>
      </c>
      <c r="S11" s="18">
        <f t="shared" si="4"/>
        <v>0</v>
      </c>
      <c r="T11" s="41"/>
    </row>
    <row r="12" spans="2:20" ht="30" customHeight="1">
      <c r="B12" s="104" t="s">
        <v>20</v>
      </c>
      <c r="C12" s="39" t="s">
        <v>251</v>
      </c>
      <c r="D12" s="39" t="s">
        <v>252</v>
      </c>
      <c r="E12" s="35">
        <v>21</v>
      </c>
      <c r="F12" s="16" t="s">
        <v>23</v>
      </c>
      <c r="G12" s="36">
        <v>16</v>
      </c>
      <c r="H12" s="35">
        <v>21</v>
      </c>
      <c r="I12" s="16" t="s">
        <v>23</v>
      </c>
      <c r="J12" s="36">
        <v>16</v>
      </c>
      <c r="K12" s="35"/>
      <c r="L12" s="16" t="s">
        <v>23</v>
      </c>
      <c r="M12" s="36"/>
      <c r="N12" s="19">
        <f t="shared" si="0"/>
        <v>42</v>
      </c>
      <c r="O12" s="20">
        <f t="shared" si="1"/>
        <v>32</v>
      </c>
      <c r="P12" s="21">
        <f t="shared" si="2"/>
        <v>2</v>
      </c>
      <c r="Q12" s="16">
        <f t="shared" si="3"/>
        <v>0</v>
      </c>
      <c r="R12" s="32">
        <f t="shared" si="4"/>
        <v>1</v>
      </c>
      <c r="S12" s="18">
        <f t="shared" si="4"/>
        <v>0</v>
      </c>
      <c r="T12" s="41"/>
    </row>
    <row r="13" spans="2:20" ht="30" customHeight="1">
      <c r="B13" s="104" t="s">
        <v>19</v>
      </c>
      <c r="C13" s="39" t="s">
        <v>170</v>
      </c>
      <c r="D13" s="39" t="s">
        <v>232</v>
      </c>
      <c r="E13" s="35">
        <v>12</v>
      </c>
      <c r="F13" s="16" t="s">
        <v>23</v>
      </c>
      <c r="G13" s="36">
        <v>21</v>
      </c>
      <c r="H13" s="35">
        <v>15</v>
      </c>
      <c r="I13" s="16" t="s">
        <v>23</v>
      </c>
      <c r="J13" s="36">
        <v>21</v>
      </c>
      <c r="K13" s="35"/>
      <c r="L13" s="16" t="s">
        <v>23</v>
      </c>
      <c r="M13" s="36"/>
      <c r="N13" s="19">
        <f t="shared" si="0"/>
        <v>27</v>
      </c>
      <c r="O13" s="20">
        <f t="shared" si="1"/>
        <v>42</v>
      </c>
      <c r="P13" s="21">
        <f t="shared" si="2"/>
        <v>0</v>
      </c>
      <c r="Q13" s="16">
        <f t="shared" si="3"/>
        <v>2</v>
      </c>
      <c r="R13" s="32">
        <f t="shared" si="4"/>
        <v>0</v>
      </c>
      <c r="S13" s="18">
        <f t="shared" si="4"/>
        <v>1</v>
      </c>
      <c r="T13" s="41"/>
    </row>
    <row r="14" spans="2:20" ht="30" customHeight="1">
      <c r="B14" s="104" t="s">
        <v>18</v>
      </c>
      <c r="C14" s="39" t="s">
        <v>75</v>
      </c>
      <c r="D14" s="39" t="s">
        <v>253</v>
      </c>
      <c r="E14" s="35">
        <v>21</v>
      </c>
      <c r="F14" s="16" t="s">
        <v>23</v>
      </c>
      <c r="G14" s="36">
        <v>13</v>
      </c>
      <c r="H14" s="35">
        <v>13</v>
      </c>
      <c r="I14" s="16" t="s">
        <v>23</v>
      </c>
      <c r="J14" s="36">
        <v>21</v>
      </c>
      <c r="K14" s="35">
        <v>16</v>
      </c>
      <c r="L14" s="16" t="s">
        <v>23</v>
      </c>
      <c r="M14" s="36">
        <v>21</v>
      </c>
      <c r="N14" s="19">
        <f t="shared" si="0"/>
        <v>50</v>
      </c>
      <c r="O14" s="20">
        <f t="shared" si="1"/>
        <v>55</v>
      </c>
      <c r="P14" s="21">
        <f t="shared" si="2"/>
        <v>1</v>
      </c>
      <c r="Q14" s="16">
        <f t="shared" si="3"/>
        <v>2</v>
      </c>
      <c r="R14" s="32">
        <f t="shared" si="4"/>
        <v>0</v>
      </c>
      <c r="S14" s="18">
        <f t="shared" si="4"/>
        <v>1</v>
      </c>
      <c r="T14" s="41"/>
    </row>
    <row r="15" spans="2:20" ht="30" customHeight="1">
      <c r="B15" s="104" t="s">
        <v>24</v>
      </c>
      <c r="C15" s="39" t="s">
        <v>47</v>
      </c>
      <c r="D15" s="39" t="s">
        <v>233</v>
      </c>
      <c r="E15" s="35">
        <v>13</v>
      </c>
      <c r="F15" s="16" t="s">
        <v>23</v>
      </c>
      <c r="G15" s="36">
        <v>21</v>
      </c>
      <c r="H15" s="35">
        <v>11</v>
      </c>
      <c r="I15" s="16" t="s">
        <v>23</v>
      </c>
      <c r="J15" s="36">
        <v>21</v>
      </c>
      <c r="K15" s="35"/>
      <c r="L15" s="16" t="s">
        <v>23</v>
      </c>
      <c r="M15" s="36"/>
      <c r="N15" s="19">
        <f>E15+H15+K15</f>
        <v>24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2">
        <f t="shared" si="4"/>
        <v>0</v>
      </c>
      <c r="S15" s="18">
        <f t="shared" si="4"/>
        <v>1</v>
      </c>
      <c r="T15" s="41"/>
    </row>
    <row r="16" spans="2:20" ht="30" customHeight="1" thickBot="1">
      <c r="B16" s="104" t="s">
        <v>17</v>
      </c>
      <c r="C16" s="39" t="s">
        <v>55</v>
      </c>
      <c r="D16" s="39" t="s">
        <v>234</v>
      </c>
      <c r="E16" s="35">
        <v>13</v>
      </c>
      <c r="F16" s="16" t="s">
        <v>23</v>
      </c>
      <c r="G16" s="36">
        <v>21</v>
      </c>
      <c r="H16" s="35">
        <v>21</v>
      </c>
      <c r="I16" s="16" t="s">
        <v>23</v>
      </c>
      <c r="J16" s="36">
        <v>14</v>
      </c>
      <c r="K16" s="35">
        <v>15</v>
      </c>
      <c r="L16" s="16" t="s">
        <v>23</v>
      </c>
      <c r="M16" s="36">
        <v>21</v>
      </c>
      <c r="N16" s="19">
        <f>E16+H16+K16</f>
        <v>49</v>
      </c>
      <c r="O16" s="20">
        <f>G16+J16+M16</f>
        <v>56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2">
        <f t="shared" si="4"/>
        <v>0</v>
      </c>
      <c r="S16" s="18">
        <f t="shared" si="4"/>
        <v>1</v>
      </c>
      <c r="T16" s="41"/>
    </row>
    <row r="17" spans="2:20" ht="34.5" customHeight="1" thickBot="1">
      <c r="B17" s="22" t="s">
        <v>7</v>
      </c>
      <c r="C17" s="118" t="str">
        <f>IF(R17&gt;S17,D4,IF(S17&gt;R17,D5,"remíza"))</f>
        <v>remíza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23">
        <f aca="true" t="shared" si="5" ref="N17:S17">SUM(N9:N16)</f>
        <v>318</v>
      </c>
      <c r="O17" s="24">
        <f t="shared" si="5"/>
        <v>280</v>
      </c>
      <c r="P17" s="23">
        <f t="shared" si="5"/>
        <v>10</v>
      </c>
      <c r="Q17" s="25">
        <f t="shared" si="5"/>
        <v>8</v>
      </c>
      <c r="R17" s="23">
        <f t="shared" si="5"/>
        <v>4</v>
      </c>
      <c r="S17" s="24">
        <f t="shared" si="5"/>
        <v>4</v>
      </c>
      <c r="T17" s="49"/>
    </row>
    <row r="18" spans="2:20" ht="15">
      <c r="B18" s="30"/>
      <c r="C18" s="50"/>
      <c r="D18" s="5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05" t="s">
        <v>8</v>
      </c>
    </row>
    <row r="19" spans="2:20" ht="12.75">
      <c r="B19" s="51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27" t="s">
        <v>10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2.75">
      <c r="B24" s="29" t="s">
        <v>11</v>
      </c>
      <c r="C24" s="50"/>
      <c r="D24" s="50"/>
      <c r="E24" s="29" t="s">
        <v>12</v>
      </c>
      <c r="F24" s="29"/>
      <c r="G24" s="2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ht="12.75">
      <c r="B25" s="3"/>
    </row>
    <row r="26" ht="12.75">
      <c r="B26" s="3"/>
    </row>
    <row r="27" ht="12.75">
      <c r="B27" s="3"/>
    </row>
    <row r="28" ht="12.75">
      <c r="B28" s="2"/>
    </row>
    <row r="29" ht="12.75">
      <c r="B29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zapis_OPB.xls</dc:title>
  <dc:subject>OPB 2016/17</dc:subject>
  <dc:creator>ZpčBaS</dc:creator>
  <cp:keywords/>
  <dc:description>Zápis o utkání smíšených družstev - OPB</dc:description>
  <cp:lastModifiedBy>ZBS</cp:lastModifiedBy>
  <cp:lastPrinted>2021-10-24T08:24:56Z</cp:lastPrinted>
  <dcterms:created xsi:type="dcterms:W3CDTF">1996-11-18T12:18:44Z</dcterms:created>
  <dcterms:modified xsi:type="dcterms:W3CDTF">2021-11-22T21:30:43Z</dcterms:modified>
  <cp:category/>
  <cp:version/>
  <cp:contentType/>
  <cp:contentStatus/>
</cp:coreProperties>
</file>