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934" activeTab="0"/>
  </bookViews>
  <sheets>
    <sheet name="CELKOVÉ Pořadí" sheetId="1" r:id="rId1"/>
    <sheet name="Tabulka-4.kolo" sheetId="2" r:id="rId2"/>
    <sheet name="1.k.Krum_GoGo" sheetId="3" r:id="rId3"/>
    <sheet name="1.k.Krá_Reb" sheetId="4" r:id="rId4"/>
    <sheet name="2.k.Jup_GoGo" sheetId="5" r:id="rId5"/>
    <sheet name="2.k.Krá_Krum" sheetId="6" r:id="rId6"/>
    <sheet name="3.k.GoGo_Reb" sheetId="7" r:id="rId7"/>
    <sheet name="3.k.Jup_Krum" sheetId="8" r:id="rId8"/>
    <sheet name="4.k.Krá_GoGo" sheetId="9" r:id="rId9"/>
    <sheet name="4.k.Jup_Reb" sheetId="10" r:id="rId10"/>
    <sheet name="5.k.Krum_Reb" sheetId="11" r:id="rId11"/>
    <sheet name="5.k.Jup_Krá" sheetId="12" r:id="rId12"/>
  </sheets>
  <externalReferences>
    <externalReference r:id="rId15"/>
  </externalReferences>
  <definedNames>
    <definedName name="_xlnm.Print_Area" localSheetId="3">'1.k.Krá_Reb'!$A$2:$S$24</definedName>
    <definedName name="_xlnm.Print_Area" localSheetId="2">'1.k.Krum_GoGo'!$A$2:$S$24</definedName>
    <definedName name="_xlnm.Print_Area" localSheetId="4">'2.k.Jup_GoGo'!$A$2:$S$24</definedName>
    <definedName name="_xlnm.Print_Area" localSheetId="5">'2.k.Krá_Krum'!$A$2:$S$24</definedName>
    <definedName name="_xlnm.Print_Area" localSheetId="6">'3.k.GoGo_Reb'!$A$2:$S$24</definedName>
    <definedName name="_xlnm.Print_Area" localSheetId="7">'3.k.Jup_Krum'!$A$2:$S$24</definedName>
    <definedName name="_xlnm.Print_Area" localSheetId="9">'4.k.Jup_Reb'!$A$2:$S$24</definedName>
    <definedName name="_xlnm.Print_Area" localSheetId="8">'4.k.Krá_GoGo'!$A$2:$S$24</definedName>
    <definedName name="_xlnm.Print_Area" localSheetId="11">'5.k.Jup_Krá'!$A$2:$S$24</definedName>
    <definedName name="_xlnm.Print_Area" localSheetId="10">'5.k.Krum_Reb'!$A$2:$S$24</definedName>
  </definedNames>
  <calcPr fullCalcOnLoad="1"/>
</workbook>
</file>

<file path=xl/sharedStrings.xml><?xml version="1.0" encoding="utf-8"?>
<sst xmlns="http://schemas.openxmlformats.org/spreadsheetml/2006/main" count="772" uniqueCount="179">
  <si>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</si>
  <si>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</si>
  <si>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</si>
  <si>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</si>
  <si>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</si>
  <si>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</si>
  <si>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</si>
  <si>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</si>
  <si>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</si>
  <si>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 xml:space="preserve">       Součet míčů</t>
  </si>
  <si>
    <t xml:space="preserve">        Sety</t>
  </si>
  <si>
    <t xml:space="preserve">  Body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</si>
  <si>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</si>
  <si>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</si>
  <si>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</si>
  <si>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</si>
  <si>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</si>
  <si>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</si>
  <si>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</si>
  <si>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</si>
  <si>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</si>
  <si>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1. smíšená čtyřhra</t>
  </si>
  <si>
    <t>2. smíšená čtyřhra</t>
  </si>
  <si>
    <t>čtyřhra mužů</t>
  </si>
  <si>
    <t>čtyřhra žen</t>
  </si>
  <si>
    <t>Soutěž:</t>
  </si>
  <si>
    <t>Místo konání:</t>
  </si>
  <si>
    <t>:</t>
  </si>
  <si>
    <t>GOGO</t>
  </si>
  <si>
    <t>Krumloš</t>
  </si>
  <si>
    <t>Název turnaje:</t>
  </si>
  <si>
    <t>součet</t>
  </si>
  <si>
    <t>Tým</t>
  </si>
  <si>
    <t>Hráči</t>
  </si>
  <si>
    <t>kol</t>
  </si>
  <si>
    <t>1.</t>
  </si>
  <si>
    <t>Mirvald Václav</t>
  </si>
  <si>
    <t>Kovařík Petr</t>
  </si>
  <si>
    <t>2.</t>
  </si>
  <si>
    <t>Drábková Eva</t>
  </si>
  <si>
    <t>Urbancová Blanka</t>
  </si>
  <si>
    <t>Krásný Petr</t>
  </si>
  <si>
    <t>Černý Ivo</t>
  </si>
  <si>
    <t>3.</t>
  </si>
  <si>
    <t>Přibylová Lenka</t>
  </si>
  <si>
    <t>Laňka Libor</t>
  </si>
  <si>
    <t>Horák Vláďa</t>
  </si>
  <si>
    <t>4.</t>
  </si>
  <si>
    <t>5.</t>
  </si>
  <si>
    <t>6.</t>
  </si>
  <si>
    <t>Poznámky:</t>
  </si>
  <si>
    <t xml:space="preserve"> --</t>
  </si>
  <si>
    <t>Při rovnosti bodů získaných v jednotlivých kolech rozhoduje bilance vzájemných zápasů.</t>
  </si>
  <si>
    <t>Nejprve se porovnají zápasy, potom sety a nakonec součty míčů ve vzájemných zápasech.</t>
  </si>
  <si>
    <t>V případě, že rovná bilance zápasů, setů i míčů rozhoduje los.</t>
  </si>
  <si>
    <t>--</t>
  </si>
  <si>
    <t>Družstvům, které se některého ze sehraných kol nezúčastní, se počítá umístění na posledním místě v dotčeném kole.</t>
  </si>
  <si>
    <t>Za poslední místo je počítáno umístění za nejhorším družstvem, které se dotčeného kola zúčastnilo.</t>
  </si>
  <si>
    <t>Pokud chybí více družstev, je jim všem započítáno stejné pořadí = poslední místo.</t>
  </si>
  <si>
    <t>Vodička Karel</t>
  </si>
  <si>
    <t>Jupíci</t>
  </si>
  <si>
    <t>Rebelové</t>
  </si>
  <si>
    <t>Ivo Černý</t>
  </si>
  <si>
    <t>V turnaji:</t>
  </si>
  <si>
    <t>Čerkl Jan</t>
  </si>
  <si>
    <t>Schröfel Erik</t>
  </si>
  <si>
    <t>Bláhová Barbara</t>
  </si>
  <si>
    <t>Smejkalová Dita</t>
  </si>
  <si>
    <t>Parkán Jiří</t>
  </si>
  <si>
    <t>Lurie Ivana</t>
  </si>
  <si>
    <t>Křížová Monika</t>
  </si>
  <si>
    <t>Lanzendorfová Olina</t>
  </si>
  <si>
    <t>Hrádek Leoš</t>
  </si>
  <si>
    <t>7.</t>
  </si>
  <si>
    <t>Doležalová Marcela</t>
  </si>
  <si>
    <t>Krásná Zuzana</t>
  </si>
  <si>
    <t>(Plzeň)</t>
  </si>
  <si>
    <t>(Rakovník)</t>
  </si>
  <si>
    <t>(Český Krumlov)</t>
  </si>
  <si>
    <t>Filler Miroslav</t>
  </si>
  <si>
    <t>VETERAN GP - DRUŽSTVA 2+2 - 2019</t>
  </si>
  <si>
    <t>1. kolo - 16.2.2019 - Plzeň</t>
  </si>
  <si>
    <t>2. kolo - 4.5.2019 - Králův Dvůr</t>
  </si>
  <si>
    <t>Šeďa Vítek</t>
  </si>
  <si>
    <t>Vrchní rozhodčí turnaje:</t>
  </si>
  <si>
    <t>Vláďa - Marcela</t>
  </si>
  <si>
    <t>Karlíková Katka</t>
  </si>
  <si>
    <t>Balounová Radka</t>
  </si>
  <si>
    <t xml:space="preserve">VETERAN CUP - DRUŽSTVA 2+2 - 2019 </t>
  </si>
  <si>
    <t>Pospíšil Jarda</t>
  </si>
  <si>
    <t>Neřoldová Maruška</t>
  </si>
  <si>
    <t>Do konečné tabulky se započítají jen 3 nejlepší bodové výsledky.</t>
  </si>
  <si>
    <t>V případě rovnosti bodů v konečné tabulce, rozhoduje nejprve výsledek ze 4. nezapočítaného kola a až poté vzájemná bilance</t>
  </si>
  <si>
    <t>Valkony Markéta</t>
  </si>
  <si>
    <t>Králův Dvůr</t>
  </si>
  <si>
    <t>Krausová Zlatka</t>
  </si>
  <si>
    <t>Parkos David</t>
  </si>
  <si>
    <t>Václavíková Dáša</t>
  </si>
  <si>
    <t>Exl Marcela</t>
  </si>
  <si>
    <t>Chropyně</t>
  </si>
  <si>
    <t xml:space="preserve">Horák Vláďa </t>
  </si>
  <si>
    <t>Fajt Michal</t>
  </si>
  <si>
    <t>Beneš</t>
  </si>
  <si>
    <t>Konvičná</t>
  </si>
  <si>
    <t>Řihošková</t>
  </si>
  <si>
    <t>Malík</t>
  </si>
  <si>
    <t>Erik - Bára</t>
  </si>
  <si>
    <t>Kónigsmarková Soňa</t>
  </si>
  <si>
    <t>Toncarová Věra</t>
  </si>
  <si>
    <t>Vítek - Bára</t>
  </si>
  <si>
    <t>Petr - Katka</t>
  </si>
  <si>
    <t>Honza - David</t>
  </si>
  <si>
    <t xml:space="preserve">Jupíci </t>
  </si>
  <si>
    <t>Dobřichovice II.</t>
  </si>
  <si>
    <t>Dobřichovice I.</t>
  </si>
  <si>
    <t>Králův Dvúr</t>
  </si>
  <si>
    <t>Dušek Jan</t>
  </si>
  <si>
    <t>Dokoupilová Helena</t>
  </si>
  <si>
    <t>Pavlíček Aleš</t>
  </si>
  <si>
    <t>Křížová Monia</t>
  </si>
  <si>
    <t>Přibylová Lena</t>
  </si>
  <si>
    <t>Němcová Marcela</t>
  </si>
  <si>
    <t>Dvořák Karel</t>
  </si>
  <si>
    <t>Radovnický Ondřej</t>
  </si>
  <si>
    <t>3. kolo - 12.10. 2019 - Dobřichovice</t>
  </si>
  <si>
    <t>4. kolo - 24.11.2019 - Plzeň</t>
  </si>
  <si>
    <t>Karel - Radka</t>
  </si>
  <si>
    <t>Katka - Radka</t>
  </si>
  <si>
    <t>Vítek - Honza</t>
  </si>
  <si>
    <t>Martin - Olina</t>
  </si>
  <si>
    <t>Ivo - Dáša</t>
  </si>
  <si>
    <t>Petr - Karel</t>
  </si>
  <si>
    <t>Erik - Honza</t>
  </si>
  <si>
    <t>Königsmarková Soňa</t>
  </si>
  <si>
    <t>konečné pořadí 2019</t>
  </si>
  <si>
    <t>(Nezapočítaný nejhorší výsledek)</t>
  </si>
  <si>
    <t>Suttr Martin</t>
  </si>
  <si>
    <t>Voráčková Lenka</t>
  </si>
  <si>
    <t>7-8</t>
  </si>
  <si>
    <t>VETERAN GP - DRUŽSTVA "2 + 2" - 4. kolo - 2019 - Plzeň</t>
  </si>
  <si>
    <t>kolo v turnaji</t>
  </si>
  <si>
    <t>Plzeň</t>
  </si>
  <si>
    <t>Plzeň, 25.ZŠ</t>
  </si>
  <si>
    <t>Tomáš Knopp</t>
  </si>
  <si>
    <t>Honza - Zuzka</t>
  </si>
  <si>
    <t>Dáša - Zuzka</t>
  </si>
  <si>
    <t>Pepa - Lenka</t>
  </si>
  <si>
    <t>Lenka - Marcela</t>
  </si>
  <si>
    <t>Vláďa - Pepa</t>
  </si>
  <si>
    <t>Kos Josef</t>
  </si>
  <si>
    <t>Pecková Zuzana</t>
  </si>
  <si>
    <t>Vašek - Monika</t>
  </si>
  <si>
    <t>Lenka - Olina</t>
  </si>
  <si>
    <t>Vašek - Martin</t>
  </si>
  <si>
    <t>Erik - Soňa</t>
  </si>
  <si>
    <t>Libor - Lenka</t>
  </si>
  <si>
    <t>Bára - Soňa</t>
  </si>
  <si>
    <t>Libor - Vláďa</t>
  </si>
  <si>
    <t>Petr - Radka</t>
  </si>
  <si>
    <t>Karel - Katka</t>
  </si>
  <si>
    <t>remíza</t>
  </si>
  <si>
    <t>Monika - Lenka</t>
  </si>
  <si>
    <t>Libor - Pepa</t>
  </si>
  <si>
    <t>Honza - Soňa</t>
  </si>
  <si>
    <t>Erik - Vítek</t>
  </si>
  <si>
    <t>David - Zuzka</t>
  </si>
  <si>
    <t>Honza - Ivo</t>
  </si>
  <si>
    <t>Marcela - Lenka</t>
  </si>
  <si>
    <t>Olina - Lenka</t>
  </si>
  <si>
    <t>Martin - Lenka</t>
  </si>
  <si>
    <t>Honza - Bára</t>
  </si>
  <si>
    <t>Vítek - Soňa</t>
  </si>
  <si>
    <t>Konečné</t>
  </si>
  <si>
    <t>Míče</t>
  </si>
  <si>
    <t>Sety</t>
  </si>
  <si>
    <t>Zápasy</t>
  </si>
  <si>
    <t>Body</t>
  </si>
  <si>
    <t>pořadí</t>
  </si>
  <si>
    <t>24. listopadu (4. kolo)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</si>
</sst>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7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6"/>
      <name val="Arial CE"/>
      <family val="2"/>
    </font>
    <font>
      <b/>
      <i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2"/>
    </font>
    <font>
      <b/>
      <sz val="8"/>
      <name val="Arial CE"/>
      <family val="0"/>
    </font>
    <font>
      <b/>
      <sz val="8"/>
      <color indexed="10"/>
      <name val="Arial CE"/>
      <family val="0"/>
    </font>
    <font>
      <sz val="8"/>
      <color indexed="10"/>
      <name val="Arial CE"/>
      <family val="2"/>
    </font>
    <font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2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4"/>
      <name val="Arial CE"/>
      <family val="0"/>
    </font>
    <font>
      <i/>
      <sz val="13"/>
      <name val="Arial CE"/>
      <family val="2"/>
    </font>
    <font>
      <sz val="16"/>
      <name val="Arial CE"/>
      <family val="2"/>
    </font>
    <font>
      <sz val="8"/>
      <color indexed="12"/>
      <name val="Arial CE"/>
      <family val="0"/>
    </font>
    <font>
      <i/>
      <sz val="10"/>
      <color indexed="10"/>
      <name val="Arial CE"/>
      <family val="0"/>
    </font>
    <font>
      <b/>
      <sz val="36"/>
      <name val="Arial CE"/>
      <family val="2"/>
    </font>
    <font>
      <b/>
      <i/>
      <sz val="10"/>
      <color indexed="10"/>
      <name val="Arial CE"/>
      <family val="0"/>
    </font>
    <font>
      <i/>
      <sz val="6"/>
      <color indexed="10"/>
      <name val="Arial CE"/>
      <family val="0"/>
    </font>
    <font>
      <sz val="8"/>
      <color indexed="13"/>
      <name val="Arial CE"/>
      <family val="2"/>
    </font>
    <font>
      <sz val="6"/>
      <color indexed="12"/>
      <name val="Arial CE"/>
      <family val="0"/>
    </font>
    <font>
      <b/>
      <sz val="10"/>
      <color indexed="10"/>
      <name val="Arial CE"/>
      <family val="2"/>
    </font>
    <font>
      <sz val="8"/>
      <color indexed="4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dotted"/>
      <top/>
      <bottom style="thin"/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9" fillId="0" borderId="10" xfId="0" applyFont="1" applyBorder="1" applyAlignment="1">
      <alignment/>
    </xf>
    <xf numFmtId="0" fontId="11" fillId="0" borderId="11" xfId="55" applyFont="1" applyBorder="1">
      <alignment horizontal="center" vertical="center"/>
      <protection/>
    </xf>
    <xf numFmtId="0" fontId="0" fillId="0" borderId="0" xfId="0" applyFont="1" applyAlignment="1">
      <alignment/>
    </xf>
    <xf numFmtId="0" fontId="13" fillId="0" borderId="12" xfId="51" applyFont="1" applyBorder="1" applyAlignment="1">
      <alignment vertical="center"/>
      <protection/>
    </xf>
    <xf numFmtId="44" fontId="11" fillId="0" borderId="13" xfId="40" applyFont="1" applyBorder="1" applyAlignment="1">
      <alignment horizontal="center" vertical="center"/>
    </xf>
    <xf numFmtId="0" fontId="12" fillId="0" borderId="14" xfId="59" applyFont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3" fillId="0" borderId="16" xfId="51" applyFont="1" applyBorder="1" applyAlignment="1">
      <alignment vertical="center"/>
      <protection/>
    </xf>
    <xf numFmtId="0" fontId="12" fillId="0" borderId="17" xfId="59" applyFont="1" applyBorder="1" applyAlignment="1">
      <alignment horizontal="center" vertical="center"/>
      <protection/>
    </xf>
    <xf numFmtId="0" fontId="12" fillId="0" borderId="18" xfId="59" applyFont="1" applyBorder="1" applyAlignment="1">
      <alignment horizontal="center" vertical="center"/>
      <protection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1" fillId="0" borderId="20" xfId="55" applyFont="1" applyBorder="1">
      <alignment horizontal="center" vertical="center"/>
      <protection/>
    </xf>
    <xf numFmtId="0" fontId="14" fillId="0" borderId="21" xfId="39" applyFont="1" applyBorder="1" applyAlignment="1">
      <alignment vertical="center"/>
      <protection/>
    </xf>
    <xf numFmtId="0" fontId="0" fillId="0" borderId="11" xfId="0" applyFont="1" applyFill="1" applyBorder="1" applyAlignment="1">
      <alignment/>
    </xf>
    <xf numFmtId="0" fontId="14" fillId="0" borderId="22" xfId="39" applyFont="1" applyBorder="1" applyAlignment="1">
      <alignment horizontal="centerContinuous" vertical="center"/>
      <protection/>
    </xf>
    <xf numFmtId="0" fontId="11" fillId="0" borderId="23" xfId="55" applyFont="1" applyBorder="1">
      <alignment horizontal="center" vertical="center"/>
      <protection/>
    </xf>
    <xf numFmtId="44" fontId="11" fillId="0" borderId="24" xfId="40" applyFont="1" applyBorder="1">
      <alignment horizontal="center"/>
    </xf>
    <xf numFmtId="0" fontId="11" fillId="0" borderId="24" xfId="55" applyFont="1" applyBorder="1">
      <alignment horizontal="center" vertical="center"/>
      <protection/>
    </xf>
    <xf numFmtId="0" fontId="14" fillId="0" borderId="24" xfId="39" applyFont="1" applyBorder="1" applyAlignment="1">
      <alignment horizontal="centerContinuous" vertical="center"/>
      <protection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5" xfId="0" applyFont="1" applyBorder="1" applyAlignment="1">
      <alignment/>
    </xf>
    <xf numFmtId="0" fontId="13" fillId="0" borderId="0" xfId="57" applyFont="1">
      <alignment horizontal="center" vertical="center"/>
      <protection/>
    </xf>
    <xf numFmtId="0" fontId="14" fillId="0" borderId="0" xfId="39" applyFont="1" applyBorder="1" applyAlignment="1">
      <alignment horizontal="centerContinuous" vertical="center"/>
      <protection/>
    </xf>
    <xf numFmtId="0" fontId="13" fillId="0" borderId="0" xfId="51" applyFont="1">
      <alignment/>
      <protection/>
    </xf>
    <xf numFmtId="0" fontId="0" fillId="0" borderId="0" xfId="51" applyFont="1">
      <alignment/>
      <protection/>
    </xf>
    <xf numFmtId="0" fontId="1" fillId="0" borderId="0" xfId="51" applyFont="1">
      <alignment/>
      <protection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3" fillId="0" borderId="27" xfId="51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4" fontId="0" fillId="0" borderId="14" xfId="0" applyNumberFormat="1" applyFont="1" applyBorder="1" applyAlignment="1">
      <alignment vertical="center"/>
    </xf>
    <xf numFmtId="14" fontId="0" fillId="0" borderId="15" xfId="0" applyNumberFormat="1" applyFont="1" applyBorder="1" applyAlignment="1">
      <alignment horizontal="left" vertical="center"/>
    </xf>
    <xf numFmtId="0" fontId="14" fillId="0" borderId="34" xfId="39" applyFont="1" applyBorder="1" applyAlignment="1">
      <alignment horizontal="left" vertical="center" wrapText="1" indent="1"/>
      <protection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35" xfId="0" applyBorder="1" applyAlignment="1">
      <alignment/>
    </xf>
    <xf numFmtId="49" fontId="0" fillId="0" borderId="14" xfId="57" applyNumberFormat="1" applyFont="1" applyBorder="1">
      <alignment horizontal="center" vertical="center"/>
      <protection/>
    </xf>
    <xf numFmtId="49" fontId="13" fillId="0" borderId="36" xfId="57" applyNumberFormat="1" applyFont="1" applyBorder="1">
      <alignment horizontal="center" vertical="center"/>
      <protection/>
    </xf>
    <xf numFmtId="49" fontId="13" fillId="0" borderId="13" xfId="57" applyNumberFormat="1" applyFont="1" applyBorder="1">
      <alignment horizontal="center" vertical="center"/>
      <protection/>
    </xf>
    <xf numFmtId="49" fontId="11" fillId="0" borderId="37" xfId="55" applyNumberFormat="1" applyFont="1" applyBorder="1">
      <alignment horizontal="center" vertical="center"/>
      <protection/>
    </xf>
    <xf numFmtId="49" fontId="11" fillId="0" borderId="38" xfId="55" applyNumberFormat="1" applyFont="1" applyBorder="1">
      <alignment horizontal="center" vertical="center"/>
      <protection/>
    </xf>
    <xf numFmtId="0" fontId="0" fillId="0" borderId="14" xfId="57" applyFont="1" applyBorder="1" quotePrefix="1">
      <alignment horizontal="center" vertical="center"/>
      <protection/>
    </xf>
    <xf numFmtId="0" fontId="0" fillId="0" borderId="13" xfId="57" applyFont="1" applyBorder="1" quotePrefix="1">
      <alignment horizontal="center" vertical="center"/>
      <protection/>
    </xf>
    <xf numFmtId="0" fontId="18" fillId="33" borderId="39" xfId="0" applyFont="1" applyFill="1" applyBorder="1" applyAlignment="1">
      <alignment/>
    </xf>
    <xf numFmtId="0" fontId="0" fillId="33" borderId="40" xfId="0" applyFill="1" applyBorder="1" applyAlignment="1">
      <alignment/>
    </xf>
    <xf numFmtId="0" fontId="11" fillId="33" borderId="40" xfId="0" applyFont="1" applyFill="1" applyBorder="1" applyAlignment="1">
      <alignment/>
    </xf>
    <xf numFmtId="0" fontId="0" fillId="33" borderId="41" xfId="0" applyFill="1" applyBorder="1" applyAlignment="1">
      <alignment/>
    </xf>
    <xf numFmtId="0" fontId="18" fillId="33" borderId="32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33" borderId="34" xfId="0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46" xfId="0" applyBorder="1" applyAlignment="1">
      <alignment horizontal="right"/>
    </xf>
    <xf numFmtId="0" fontId="19" fillId="0" borderId="47" xfId="0" applyFont="1" applyBorder="1" applyAlignment="1">
      <alignment/>
    </xf>
    <xf numFmtId="0" fontId="9" fillId="0" borderId="45" xfId="0" applyFont="1" applyBorder="1" applyAlignment="1">
      <alignment/>
    </xf>
    <xf numFmtId="0" fontId="19" fillId="0" borderId="48" xfId="0" applyFont="1" applyBorder="1" applyAlignment="1">
      <alignment/>
    </xf>
    <xf numFmtId="0" fontId="19" fillId="34" borderId="49" xfId="0" applyFont="1" applyFill="1" applyBorder="1" applyAlignment="1">
      <alignment horizontal="center"/>
    </xf>
    <xf numFmtId="0" fontId="19" fillId="34" borderId="49" xfId="0" applyFont="1" applyFill="1" applyBorder="1" applyAlignment="1">
      <alignment/>
    </xf>
    <xf numFmtId="0" fontId="20" fillId="0" borderId="50" xfId="0" applyFont="1" applyBorder="1" applyAlignment="1">
      <alignment horizontal="center"/>
    </xf>
    <xf numFmtId="0" fontId="0" fillId="0" borderId="51" xfId="0" applyBorder="1" applyAlignment="1">
      <alignment horizontal="right"/>
    </xf>
    <xf numFmtId="0" fontId="9" fillId="0" borderId="48" xfId="0" applyFont="1" applyBorder="1" applyAlignment="1">
      <alignment/>
    </xf>
    <xf numFmtId="0" fontId="9" fillId="0" borderId="52" xfId="0" applyFont="1" applyBorder="1" applyAlignment="1">
      <alignment/>
    </xf>
    <xf numFmtId="0" fontId="21" fillId="0" borderId="50" xfId="0" applyFont="1" applyBorder="1" applyAlignment="1">
      <alignment horizontal="center"/>
    </xf>
    <xf numFmtId="0" fontId="9" fillId="0" borderId="53" xfId="0" applyFont="1" applyBorder="1" applyAlignment="1">
      <alignment/>
    </xf>
    <xf numFmtId="0" fontId="0" fillId="0" borderId="54" xfId="0" applyBorder="1" applyAlignment="1">
      <alignment horizontal="right"/>
    </xf>
    <xf numFmtId="0" fontId="9" fillId="0" borderId="55" xfId="0" applyFont="1" applyBorder="1" applyAlignment="1">
      <alignment/>
    </xf>
    <xf numFmtId="0" fontId="9" fillId="0" borderId="56" xfId="0" applyFont="1" applyBorder="1" applyAlignment="1">
      <alignment/>
    </xf>
    <xf numFmtId="0" fontId="9" fillId="0" borderId="57" xfId="0" applyFont="1" applyBorder="1" applyAlignment="1">
      <alignment/>
    </xf>
    <xf numFmtId="0" fontId="19" fillId="34" borderId="58" xfId="0" applyFont="1" applyFill="1" applyBorder="1" applyAlignment="1">
      <alignment horizontal="center"/>
    </xf>
    <xf numFmtId="0" fontId="19" fillId="34" borderId="58" xfId="0" applyFont="1" applyFill="1" applyBorder="1" applyAlignment="1">
      <alignment/>
    </xf>
    <xf numFmtId="0" fontId="21" fillId="0" borderId="59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 quotePrefix="1">
      <alignment horizontal="right"/>
    </xf>
    <xf numFmtId="0" fontId="22" fillId="0" borderId="36" xfId="57" applyNumberFormat="1" applyFont="1" applyBorder="1">
      <alignment horizontal="center" vertical="center"/>
      <protection/>
    </xf>
    <xf numFmtId="0" fontId="22" fillId="0" borderId="14" xfId="57" applyNumberFormat="1" applyFont="1" applyBorder="1">
      <alignment horizontal="center" vertical="center"/>
      <protection/>
    </xf>
    <xf numFmtId="0" fontId="22" fillId="0" borderId="60" xfId="57" applyNumberFormat="1" applyFont="1" applyBorder="1">
      <alignment horizontal="center" vertical="center"/>
      <protection/>
    </xf>
    <xf numFmtId="0" fontId="22" fillId="0" borderId="13" xfId="57" applyNumberFormat="1" applyFont="1" applyBorder="1">
      <alignment horizontal="center" vertical="center"/>
      <protection/>
    </xf>
    <xf numFmtId="0" fontId="11" fillId="0" borderId="61" xfId="55" applyNumberFormat="1" applyFont="1" applyBorder="1">
      <alignment horizontal="center" vertical="center"/>
      <protection/>
    </xf>
    <xf numFmtId="0" fontId="11" fillId="0" borderId="62" xfId="55" applyNumberFormat="1" applyFont="1" applyBorder="1">
      <alignment horizontal="center" vertical="center"/>
      <protection/>
    </xf>
    <xf numFmtId="0" fontId="23" fillId="35" borderId="63" xfId="56" applyFont="1" applyFill="1" applyBorder="1">
      <alignment vertical="center"/>
      <protection/>
    </xf>
    <xf numFmtId="0" fontId="25" fillId="0" borderId="0" xfId="0" applyFont="1" applyAlignment="1">
      <alignment horizontal="left" vertical="top"/>
    </xf>
    <xf numFmtId="0" fontId="26" fillId="0" borderId="0" xfId="0" applyFont="1" applyAlignment="1">
      <alignment/>
    </xf>
    <xf numFmtId="0" fontId="22" fillId="0" borderId="0" xfId="57" applyFont="1">
      <alignment horizontal="center" vertical="center"/>
      <protection/>
    </xf>
    <xf numFmtId="0" fontId="0" fillId="0" borderId="13" xfId="57" applyNumberFormat="1" applyFont="1" applyBorder="1">
      <alignment horizontal="center" vertical="center"/>
      <protection/>
    </xf>
    <xf numFmtId="0" fontId="0" fillId="0" borderId="14" xfId="57" applyNumberFormat="1" applyFont="1" applyBorder="1">
      <alignment horizontal="center" vertical="center"/>
      <protection/>
    </xf>
    <xf numFmtId="0" fontId="0" fillId="0" borderId="64" xfId="0" applyFont="1" applyBorder="1" applyAlignment="1">
      <alignment vertical="center"/>
    </xf>
    <xf numFmtId="49" fontId="0" fillId="0" borderId="13" xfId="40" applyNumberFormat="1" applyFont="1" applyBorder="1" applyAlignment="1">
      <alignment horizontal="left" vertical="center" indent="1"/>
    </xf>
    <xf numFmtId="49" fontId="0" fillId="0" borderId="13" xfId="0" applyNumberFormat="1" applyFont="1" applyBorder="1" applyAlignment="1">
      <alignment horizontal="left" vertical="center" indent="1"/>
    </xf>
    <xf numFmtId="0" fontId="19" fillId="34" borderId="65" xfId="0" applyFont="1" applyFill="1" applyBorder="1" applyAlignment="1">
      <alignment horizontal="center"/>
    </xf>
    <xf numFmtId="0" fontId="19" fillId="34" borderId="65" xfId="0" applyFont="1" applyFill="1" applyBorder="1" applyAlignment="1">
      <alignment/>
    </xf>
    <xf numFmtId="0" fontId="21" fillId="0" borderId="15" xfId="0" applyFont="1" applyBorder="1" applyAlignment="1">
      <alignment horizontal="center"/>
    </xf>
    <xf numFmtId="0" fontId="0" fillId="0" borderId="34" xfId="0" applyBorder="1" applyAlignment="1">
      <alignment horizontal="right"/>
    </xf>
    <xf numFmtId="0" fontId="9" fillId="0" borderId="45" xfId="0" applyFont="1" applyFill="1" applyBorder="1" applyAlignment="1">
      <alignment/>
    </xf>
    <xf numFmtId="0" fontId="9" fillId="0" borderId="66" xfId="0" applyFont="1" applyBorder="1" applyAlignment="1">
      <alignment/>
    </xf>
    <xf numFmtId="0" fontId="1" fillId="33" borderId="52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67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0" fillId="0" borderId="18" xfId="56" applyFont="1" applyBorder="1" applyAlignment="1">
      <alignment horizontal="center" vertical="center"/>
      <protection/>
    </xf>
    <xf numFmtId="0" fontId="14" fillId="0" borderId="68" xfId="39" applyFont="1" applyBorder="1" applyAlignment="1">
      <alignment horizontal="center" vertical="center"/>
      <protection/>
    </xf>
    <xf numFmtId="0" fontId="14" fillId="0" borderId="69" xfId="39" applyFont="1" applyBorder="1" applyAlignment="1">
      <alignment horizontal="center" vertical="center"/>
      <protection/>
    </xf>
    <xf numFmtId="0" fontId="14" fillId="0" borderId="70" xfId="39" applyFont="1" applyBorder="1" applyAlignment="1">
      <alignment horizontal="center" vertical="center"/>
      <protection/>
    </xf>
    <xf numFmtId="0" fontId="14" fillId="0" borderId="71" xfId="39" applyFont="1" applyBorder="1" applyAlignment="1">
      <alignment horizontal="center" vertical="center"/>
      <protection/>
    </xf>
    <xf numFmtId="0" fontId="14" fillId="0" borderId="11" xfId="39" applyFont="1" applyBorder="1" applyAlignment="1">
      <alignment horizontal="center" vertical="center"/>
      <protection/>
    </xf>
    <xf numFmtId="0" fontId="14" fillId="0" borderId="72" xfId="39" applyFont="1" applyBorder="1" applyAlignment="1">
      <alignment horizontal="center" vertical="center"/>
      <protection/>
    </xf>
    <xf numFmtId="0" fontId="14" fillId="0" borderId="73" xfId="39" applyFont="1" applyBorder="1" applyAlignment="1">
      <alignment horizontal="center" vertical="center"/>
      <protection/>
    </xf>
    <xf numFmtId="0" fontId="14" fillId="0" borderId="74" xfId="39" applyFont="1" applyBorder="1" applyAlignment="1">
      <alignment horizontal="center" vertical="center"/>
      <protection/>
    </xf>
    <xf numFmtId="0" fontId="24" fillId="35" borderId="75" xfId="0" applyFont="1" applyFill="1" applyBorder="1" applyAlignment="1">
      <alignment horizontal="left" vertical="center"/>
    </xf>
    <xf numFmtId="0" fontId="24" fillId="35" borderId="10" xfId="0" applyFont="1" applyFill="1" applyBorder="1" applyAlignment="1">
      <alignment horizontal="left" vertical="center"/>
    </xf>
    <xf numFmtId="0" fontId="19" fillId="15" borderId="47" xfId="0" applyFont="1" applyFill="1" applyBorder="1" applyAlignment="1">
      <alignment/>
    </xf>
    <xf numFmtId="0" fontId="9" fillId="15" borderId="45" xfId="0" applyFont="1" applyFill="1" applyBorder="1" applyAlignment="1">
      <alignment/>
    </xf>
    <xf numFmtId="0" fontId="9" fillId="15" borderId="48" xfId="0" applyFont="1" applyFill="1" applyBorder="1" applyAlignment="1">
      <alignment/>
    </xf>
    <xf numFmtId="0" fontId="0" fillId="15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15" borderId="48" xfId="0" applyFont="1" applyFill="1" applyBorder="1" applyAlignment="1">
      <alignment/>
    </xf>
    <xf numFmtId="0" fontId="9" fillId="15" borderId="52" xfId="0" applyFont="1" applyFill="1" applyBorder="1" applyAlignment="1">
      <alignment/>
    </xf>
    <xf numFmtId="16" fontId="19" fillId="34" borderId="49" xfId="0" applyNumberFormat="1" applyFont="1" applyFill="1" applyBorder="1" applyAlignment="1">
      <alignment horizontal="center"/>
    </xf>
    <xf numFmtId="49" fontId="19" fillId="34" borderId="49" xfId="0" applyNumberFormat="1" applyFont="1" applyFill="1" applyBorder="1" applyAlignment="1">
      <alignment horizontal="center"/>
    </xf>
    <xf numFmtId="14" fontId="18" fillId="33" borderId="14" xfId="0" applyNumberFormat="1" applyFont="1" applyFill="1" applyBorder="1" applyAlignment="1">
      <alignment horizontal="center"/>
    </xf>
    <xf numFmtId="0" fontId="1" fillId="0" borderId="28" xfId="0" applyFont="1" applyBorder="1" applyAlignment="1">
      <alignment vertical="center"/>
    </xf>
    <xf numFmtId="0" fontId="43" fillId="0" borderId="30" xfId="59" applyFont="1" applyBorder="1" applyAlignment="1">
      <alignment horizontal="left" vertical="center"/>
      <protection/>
    </xf>
    <xf numFmtId="0" fontId="43" fillId="0" borderId="53" xfId="59" applyFont="1" applyBorder="1" applyAlignment="1">
      <alignment horizontal="left" vertical="center"/>
      <protection/>
    </xf>
    <xf numFmtId="0" fontId="44" fillId="0" borderId="18" xfId="59" applyFont="1" applyBorder="1" applyAlignment="1">
      <alignment horizontal="left" vertical="center"/>
      <protection/>
    </xf>
    <xf numFmtId="0" fontId="0" fillId="0" borderId="18" xfId="0" applyFont="1" applyBorder="1" applyAlignment="1">
      <alignment horizontal="right" vertical="center"/>
    </xf>
    <xf numFmtId="0" fontId="4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7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71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6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6" xfId="0" applyBorder="1" applyAlignment="1">
      <alignment/>
    </xf>
    <xf numFmtId="0" fontId="0" fillId="36" borderId="43" xfId="0" applyFill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6" xfId="0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0" borderId="80" xfId="0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46" fillId="0" borderId="77" xfId="0" applyFont="1" applyBorder="1" applyAlignment="1">
      <alignment horizontal="center"/>
    </xf>
    <xf numFmtId="0" fontId="46" fillId="0" borderId="35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35" xfId="0" applyFont="1" applyBorder="1" applyAlignment="1">
      <alignment horizontal="center"/>
    </xf>
    <xf numFmtId="0" fontId="13" fillId="0" borderId="76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1" fillId="0" borderId="76" xfId="0" applyFont="1" applyBorder="1" applyAlignment="1">
      <alignment horizontal="center"/>
    </xf>
    <xf numFmtId="0" fontId="11" fillId="0" borderId="4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48" fillId="36" borderId="82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1" fillId="0" borderId="76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9" fillId="0" borderId="76" xfId="0" applyFont="1" applyBorder="1" applyAlignment="1">
      <alignment horizontal="right" vertical="center"/>
    </xf>
    <xf numFmtId="1" fontId="46" fillId="0" borderId="35" xfId="0" applyNumberFormat="1" applyFont="1" applyBorder="1" applyAlignment="1">
      <alignment horizontal="center" vertical="center"/>
    </xf>
    <xf numFmtId="1" fontId="46" fillId="0" borderId="0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left" vertical="center"/>
    </xf>
    <xf numFmtId="1" fontId="46" fillId="0" borderId="51" xfId="0" applyNumberFormat="1" applyFont="1" applyBorder="1" applyAlignment="1">
      <alignment horizontal="center"/>
    </xf>
    <xf numFmtId="1" fontId="46" fillId="0" borderId="35" xfId="0" applyNumberFormat="1" applyFont="1" applyBorder="1" applyAlignment="1">
      <alignment horizontal="center"/>
    </xf>
    <xf numFmtId="0" fontId="50" fillId="0" borderId="76" xfId="0" applyFont="1" applyBorder="1" applyAlignment="1">
      <alignment horizontal="center"/>
    </xf>
    <xf numFmtId="0" fontId="50" fillId="0" borderId="35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51" fillId="0" borderId="32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47" fillId="0" borderId="76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84" xfId="0" applyFont="1" applyBorder="1" applyAlignment="1">
      <alignment horizontal="right" vertical="center"/>
    </xf>
    <xf numFmtId="0" fontId="46" fillId="0" borderId="3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7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76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49" fontId="54" fillId="0" borderId="35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1" fillId="0" borderId="85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47" fillId="0" borderId="33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51" fillId="0" borderId="33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/>
    </xf>
    <xf numFmtId="0" fontId="0" fillId="14" borderId="20" xfId="0" applyFill="1" applyBorder="1" applyAlignment="1">
      <alignment/>
    </xf>
    <xf numFmtId="0" fontId="0" fillId="14" borderId="51" xfId="0" applyFill="1" applyBorder="1" applyAlignment="1">
      <alignment/>
    </xf>
    <xf numFmtId="0" fontId="0" fillId="14" borderId="34" xfId="0" applyFill="1" applyBorder="1" applyAlignment="1">
      <alignment/>
    </xf>
    <xf numFmtId="0" fontId="9" fillId="14" borderId="0" xfId="0" applyFont="1" applyFill="1" applyBorder="1" applyAlignment="1">
      <alignment horizontal="center"/>
    </xf>
    <xf numFmtId="0" fontId="9" fillId="14" borderId="35" xfId="0" applyFont="1" applyFill="1" applyBorder="1" applyAlignment="1">
      <alignment horizontal="center"/>
    </xf>
    <xf numFmtId="0" fontId="13" fillId="14" borderId="0" xfId="0" applyFont="1" applyFill="1" applyBorder="1" applyAlignment="1">
      <alignment horizontal="center"/>
    </xf>
    <xf numFmtId="0" fontId="11" fillId="14" borderId="0" xfId="0" applyFont="1" applyFill="1" applyBorder="1" applyAlignment="1">
      <alignment horizontal="center"/>
    </xf>
    <xf numFmtId="0" fontId="13" fillId="14" borderId="35" xfId="0" applyFont="1" applyFill="1" applyBorder="1" applyAlignment="1">
      <alignment horizontal="center"/>
    </xf>
    <xf numFmtId="0" fontId="9" fillId="14" borderId="14" xfId="0" applyFont="1" applyFill="1" applyBorder="1" applyAlignment="1">
      <alignment horizontal="center"/>
    </xf>
    <xf numFmtId="0" fontId="9" fillId="14" borderId="13" xfId="0" applyFont="1" applyFill="1" applyBorder="1" applyAlignment="1">
      <alignment horizontal="center"/>
    </xf>
    <xf numFmtId="0" fontId="9" fillId="14" borderId="39" xfId="0" applyFont="1" applyFill="1" applyBorder="1" applyAlignment="1">
      <alignment horizontal="center"/>
    </xf>
    <xf numFmtId="0" fontId="9" fillId="14" borderId="40" xfId="0" applyFont="1" applyFill="1" applyBorder="1" applyAlignment="1">
      <alignment horizontal="center"/>
    </xf>
    <xf numFmtId="0" fontId="9" fillId="14" borderId="41" xfId="0" applyFont="1" applyFill="1" applyBorder="1" applyAlignment="1">
      <alignment horizontal="center"/>
    </xf>
    <xf numFmtId="0" fontId="13" fillId="14" borderId="76" xfId="0" applyFont="1" applyFill="1" applyBorder="1" applyAlignment="1">
      <alignment horizontal="center" vertical="center"/>
    </xf>
    <xf numFmtId="0" fontId="11" fillId="14" borderId="0" xfId="0" applyFont="1" applyFill="1" applyBorder="1" applyAlignment="1">
      <alignment horizontal="center" vertical="center"/>
    </xf>
    <xf numFmtId="0" fontId="13" fillId="14" borderId="35" xfId="0" applyFont="1" applyFill="1" applyBorder="1" applyAlignment="1">
      <alignment horizontal="center" vertical="center"/>
    </xf>
    <xf numFmtId="0" fontId="9" fillId="14" borderId="76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0" fontId="9" fillId="14" borderId="35" xfId="0" applyFont="1" applyFill="1" applyBorder="1" applyAlignment="1">
      <alignment horizontal="center" vertical="center"/>
    </xf>
    <xf numFmtId="0" fontId="9" fillId="14" borderId="32" xfId="0" applyFont="1" applyFill="1" applyBorder="1" applyAlignment="1">
      <alignment horizontal="center"/>
    </xf>
    <xf numFmtId="0" fontId="51" fillId="14" borderId="76" xfId="0" applyFont="1" applyFill="1" applyBorder="1" applyAlignment="1">
      <alignment horizontal="center" vertical="center"/>
    </xf>
    <xf numFmtId="0" fontId="51" fillId="14" borderId="0" xfId="0" applyFont="1" applyFill="1" applyBorder="1" applyAlignment="1">
      <alignment horizontal="center" vertical="center"/>
    </xf>
    <xf numFmtId="0" fontId="51" fillId="14" borderId="35" xfId="0" applyFont="1" applyFill="1" applyBorder="1" applyAlignment="1">
      <alignment horizontal="center" vertical="center"/>
    </xf>
    <xf numFmtId="0" fontId="51" fillId="14" borderId="33" xfId="0" applyFont="1" applyFill="1" applyBorder="1" applyAlignment="1">
      <alignment horizontal="center" vertical="center"/>
    </xf>
    <xf numFmtId="0" fontId="51" fillId="14" borderId="18" xfId="0" applyFont="1" applyFill="1" applyBorder="1" applyAlignment="1">
      <alignment horizontal="center" vertical="center"/>
    </xf>
    <xf numFmtId="0" fontId="51" fillId="14" borderId="17" xfId="0" applyFont="1" applyFill="1" applyBorder="1" applyAlignment="1">
      <alignment horizontal="center" vertical="center"/>
    </xf>
    <xf numFmtId="49" fontId="54" fillId="0" borderId="35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1" fontId="54" fillId="0" borderId="0" xfId="0" applyNumberFormat="1" applyFont="1" applyBorder="1" applyAlignment="1">
      <alignment horizontal="center" vertical="center"/>
    </xf>
    <xf numFmtId="1" fontId="54" fillId="0" borderId="35" xfId="0" applyNumberFormat="1" applyFont="1" applyBorder="1" applyAlignment="1">
      <alignment horizontal="center" vertical="center"/>
    </xf>
    <xf numFmtId="0" fontId="0" fillId="0" borderId="81" xfId="0" applyBorder="1" applyAlignment="1">
      <alignment horizontal="center"/>
    </xf>
    <xf numFmtId="0" fontId="9" fillId="0" borderId="3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51" fillId="14" borderId="32" xfId="0" applyFont="1" applyFill="1" applyBorder="1" applyAlignment="1">
      <alignment horizontal="center" vertical="center"/>
    </xf>
    <xf numFmtId="0" fontId="51" fillId="14" borderId="14" xfId="0" applyFont="1" applyFill="1" applyBorder="1" applyAlignment="1">
      <alignment horizontal="center" vertical="center"/>
    </xf>
    <xf numFmtId="0" fontId="51" fillId="14" borderId="13" xfId="0" applyFont="1" applyFill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oman EE 12 Normál" xfId="51"/>
    <cellStyle name="Followed Hyperlink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eteran_GP_Plzen_16.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řadí"/>
      <sheetName val="K.O."/>
      <sheetName val="Tabulky"/>
      <sheetName val="o 1.-krá-jup"/>
      <sheetName val="o 3.-krum-dobř"/>
      <sheetName val="semi-jup-krum"/>
      <sheetName val="semi-krá-dobř"/>
      <sheetName val="o 5.-gogo-reb"/>
      <sheetName val="gogo-dobř"/>
      <sheetName val="reb-král"/>
      <sheetName val="krum-král"/>
      <sheetName val="jup-gogo"/>
      <sheetName val="krum-reb"/>
      <sheetName val="jup-dob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17.75390625" style="0" customWidth="1"/>
    <col min="3" max="3" width="17.00390625" style="0" customWidth="1"/>
    <col min="4" max="4" width="17.75390625" style="0" customWidth="1"/>
    <col min="5" max="5" width="16.25390625" style="0" customWidth="1"/>
    <col min="6" max="6" width="17.75390625" style="0" customWidth="1"/>
    <col min="7" max="7" width="16.25390625" style="0" customWidth="1"/>
    <col min="8" max="8" width="17.75390625" style="0" customWidth="1"/>
    <col min="9" max="9" width="16.25390625" style="0" customWidth="1"/>
    <col min="10" max="10" width="3.25390625" style="0" customWidth="1"/>
    <col min="11" max="11" width="20.375" style="0" customWidth="1"/>
    <col min="12" max="12" width="6.875" style="0" customWidth="1"/>
  </cols>
  <sheetData>
    <row r="1" spans="1:12" ht="15.75">
      <c r="A1" s="57" t="s">
        <v>30</v>
      </c>
      <c r="B1" s="58"/>
      <c r="C1" s="59" t="s">
        <v>80</v>
      </c>
      <c r="D1" s="58"/>
      <c r="E1" s="58"/>
      <c r="F1" s="58"/>
      <c r="G1" s="58"/>
      <c r="H1" s="58"/>
      <c r="I1" s="58"/>
      <c r="J1" s="58"/>
      <c r="K1" s="58"/>
      <c r="L1" s="60"/>
    </row>
    <row r="2" spans="1:12" ht="12.75">
      <c r="A2" s="61" t="s">
        <v>20</v>
      </c>
      <c r="B2" s="62"/>
      <c r="C2" s="142">
        <v>43793</v>
      </c>
      <c r="D2" s="62"/>
      <c r="E2" s="62"/>
      <c r="F2" s="62"/>
      <c r="G2" s="62"/>
      <c r="H2" s="63"/>
      <c r="I2" s="63" t="s">
        <v>5</v>
      </c>
      <c r="J2" s="63"/>
      <c r="K2" s="63" t="s">
        <v>62</v>
      </c>
      <c r="L2" s="64"/>
    </row>
    <row r="3" spans="1:12" ht="13.5" thickBot="1">
      <c r="A3" s="65"/>
      <c r="B3" s="65"/>
      <c r="C3" s="65"/>
      <c r="D3" s="65"/>
      <c r="E3" s="65"/>
      <c r="F3" s="65"/>
      <c r="G3" s="65"/>
      <c r="H3" s="65"/>
      <c r="I3" s="65"/>
      <c r="J3" s="66"/>
      <c r="L3" s="65"/>
    </row>
    <row r="4" spans="1:12" ht="12.75">
      <c r="A4" s="67"/>
      <c r="B4" s="115" t="s">
        <v>81</v>
      </c>
      <c r="C4" s="115"/>
      <c r="D4" s="115" t="s">
        <v>82</v>
      </c>
      <c r="E4" s="115"/>
      <c r="F4" s="115" t="s">
        <v>124</v>
      </c>
      <c r="G4" s="116"/>
      <c r="H4" s="115" t="s">
        <v>125</v>
      </c>
      <c r="I4" s="116"/>
      <c r="J4" s="117" t="s">
        <v>134</v>
      </c>
      <c r="K4" s="118"/>
      <c r="L4" s="68" t="s">
        <v>31</v>
      </c>
    </row>
    <row r="5" spans="1:12" ht="12.75">
      <c r="A5" s="69"/>
      <c r="B5" s="70" t="s">
        <v>32</v>
      </c>
      <c r="C5" s="70" t="s">
        <v>33</v>
      </c>
      <c r="D5" s="70" t="s">
        <v>32</v>
      </c>
      <c r="E5" s="70" t="s">
        <v>33</v>
      </c>
      <c r="F5" s="70" t="s">
        <v>32</v>
      </c>
      <c r="G5" s="70" t="s">
        <v>33</v>
      </c>
      <c r="H5" s="70" t="s">
        <v>32</v>
      </c>
      <c r="I5" s="70" t="s">
        <v>33</v>
      </c>
      <c r="J5" s="119"/>
      <c r="K5" s="120"/>
      <c r="L5" s="71" t="s">
        <v>34</v>
      </c>
    </row>
    <row r="6" spans="1:12" ht="12.75">
      <c r="A6" s="72" t="s">
        <v>35</v>
      </c>
      <c r="B6" s="73" t="s">
        <v>60</v>
      </c>
      <c r="C6" s="74" t="s">
        <v>83</v>
      </c>
      <c r="D6" s="73" t="s">
        <v>94</v>
      </c>
      <c r="E6" s="74" t="s">
        <v>41</v>
      </c>
      <c r="F6" s="75" t="s">
        <v>94</v>
      </c>
      <c r="G6" s="74" t="s">
        <v>41</v>
      </c>
      <c r="H6" s="73" t="s">
        <v>60</v>
      </c>
      <c r="I6" s="74" t="s">
        <v>83</v>
      </c>
      <c r="J6" s="76">
        <v>1</v>
      </c>
      <c r="K6" s="77" t="s">
        <v>94</v>
      </c>
      <c r="L6" s="78">
        <v>4</v>
      </c>
    </row>
    <row r="7" spans="1:12" ht="12.75">
      <c r="A7" s="79"/>
      <c r="B7" s="80" t="s">
        <v>76</v>
      </c>
      <c r="C7" s="74" t="s">
        <v>72</v>
      </c>
      <c r="D7" s="80"/>
      <c r="E7" s="74" t="s">
        <v>59</v>
      </c>
      <c r="F7" s="80"/>
      <c r="G7" s="74" t="s">
        <v>59</v>
      </c>
      <c r="H7" s="80" t="s">
        <v>76</v>
      </c>
      <c r="I7" s="74" t="s">
        <v>116</v>
      </c>
      <c r="J7" s="76">
        <v>2</v>
      </c>
      <c r="K7" s="77" t="s">
        <v>112</v>
      </c>
      <c r="L7" s="78">
        <v>4</v>
      </c>
    </row>
    <row r="8" spans="1:12" ht="12.75">
      <c r="A8" s="79"/>
      <c r="B8" s="80"/>
      <c r="C8" s="74" t="s">
        <v>65</v>
      </c>
      <c r="D8" s="80"/>
      <c r="E8" s="74" t="s">
        <v>89</v>
      </c>
      <c r="F8" s="80"/>
      <c r="G8" s="74" t="s">
        <v>87</v>
      </c>
      <c r="H8" s="80"/>
      <c r="I8" s="74" t="s">
        <v>65</v>
      </c>
      <c r="J8" s="76">
        <v>3</v>
      </c>
      <c r="K8" s="77" t="s">
        <v>61</v>
      </c>
      <c r="L8" s="78">
        <v>10</v>
      </c>
    </row>
    <row r="9" spans="1:12" ht="12.75">
      <c r="A9" s="79"/>
      <c r="B9" s="80"/>
      <c r="C9" s="74" t="s">
        <v>66</v>
      </c>
      <c r="D9" s="80"/>
      <c r="E9" s="74" t="s">
        <v>75</v>
      </c>
      <c r="F9" s="80"/>
      <c r="G9" s="74" t="s">
        <v>86</v>
      </c>
      <c r="H9" s="80"/>
      <c r="I9" s="74" t="s">
        <v>66</v>
      </c>
      <c r="J9" s="76">
        <v>4</v>
      </c>
      <c r="K9" s="77" t="s">
        <v>29</v>
      </c>
      <c r="L9" s="78">
        <v>11</v>
      </c>
    </row>
    <row r="10" spans="1:12" ht="12.75">
      <c r="A10" s="79"/>
      <c r="B10" s="81"/>
      <c r="C10" s="74" t="s">
        <v>67</v>
      </c>
      <c r="D10" s="81"/>
      <c r="E10" s="74" t="s">
        <v>86</v>
      </c>
      <c r="F10" s="80"/>
      <c r="G10" s="74"/>
      <c r="H10" s="81"/>
      <c r="I10" s="74" t="s">
        <v>133</v>
      </c>
      <c r="J10" s="76">
        <v>5</v>
      </c>
      <c r="K10" s="77" t="s">
        <v>114</v>
      </c>
      <c r="L10" s="78">
        <v>12</v>
      </c>
    </row>
    <row r="11" spans="1:12" ht="12.75">
      <c r="A11" s="72" t="s">
        <v>38</v>
      </c>
      <c r="B11" s="75" t="s">
        <v>115</v>
      </c>
      <c r="C11" s="81" t="s">
        <v>41</v>
      </c>
      <c r="D11" s="73" t="s">
        <v>60</v>
      </c>
      <c r="E11" s="74" t="s">
        <v>83</v>
      </c>
      <c r="F11" s="132" t="s">
        <v>60</v>
      </c>
      <c r="G11" s="133" t="s">
        <v>83</v>
      </c>
      <c r="H11" s="138" t="s">
        <v>94</v>
      </c>
      <c r="I11" s="133" t="s">
        <v>41</v>
      </c>
      <c r="J11" s="76">
        <v>6</v>
      </c>
      <c r="K11" s="77" t="s">
        <v>28</v>
      </c>
      <c r="L11" s="78">
        <v>16</v>
      </c>
    </row>
    <row r="12" spans="1:12" ht="12.75">
      <c r="A12" s="79"/>
      <c r="B12" s="80"/>
      <c r="C12" s="74" t="s">
        <v>59</v>
      </c>
      <c r="D12" s="80" t="s">
        <v>76</v>
      </c>
      <c r="E12" s="74" t="s">
        <v>65</v>
      </c>
      <c r="F12" s="134" t="s">
        <v>76</v>
      </c>
      <c r="G12" s="133" t="s">
        <v>65</v>
      </c>
      <c r="H12" s="134"/>
      <c r="I12" s="133" t="s">
        <v>59</v>
      </c>
      <c r="J12" s="141" t="s">
        <v>138</v>
      </c>
      <c r="K12" s="77" t="s">
        <v>113</v>
      </c>
      <c r="L12" s="78">
        <v>20</v>
      </c>
    </row>
    <row r="13" spans="1:12" ht="12.75">
      <c r="A13" s="79"/>
      <c r="B13" s="80"/>
      <c r="C13" s="74" t="s">
        <v>89</v>
      </c>
      <c r="D13" s="80"/>
      <c r="E13" s="74" t="s">
        <v>66</v>
      </c>
      <c r="F13" s="134"/>
      <c r="G13" s="133" t="s">
        <v>116</v>
      </c>
      <c r="H13" s="134"/>
      <c r="I13" s="133" t="s">
        <v>87</v>
      </c>
      <c r="J13" s="140">
        <v>43684</v>
      </c>
      <c r="K13" s="77" t="s">
        <v>99</v>
      </c>
      <c r="L13" s="78">
        <v>20</v>
      </c>
    </row>
    <row r="14" spans="1:12" ht="12.75">
      <c r="A14" s="79"/>
      <c r="B14" s="80"/>
      <c r="C14" s="113" t="s">
        <v>75</v>
      </c>
      <c r="D14" s="80"/>
      <c r="E14" s="74" t="s">
        <v>107</v>
      </c>
      <c r="F14" s="134"/>
      <c r="G14" s="133" t="s">
        <v>117</v>
      </c>
      <c r="H14" s="134"/>
      <c r="I14" s="133" t="s">
        <v>86</v>
      </c>
      <c r="J14" s="76"/>
      <c r="K14" s="77"/>
      <c r="L14" s="78"/>
    </row>
    <row r="15" spans="1:12" ht="12.75">
      <c r="A15" s="79"/>
      <c r="B15" s="80"/>
      <c r="C15" s="74" t="s">
        <v>39</v>
      </c>
      <c r="D15" s="80"/>
      <c r="E15" s="74"/>
      <c r="F15" s="134"/>
      <c r="G15" s="133" t="s">
        <v>66</v>
      </c>
      <c r="H15" s="134"/>
      <c r="I15" s="133"/>
      <c r="J15" s="76"/>
      <c r="K15" s="77"/>
      <c r="L15" s="78"/>
    </row>
    <row r="16" spans="1:12" ht="12.75">
      <c r="A16" s="79"/>
      <c r="B16" s="80"/>
      <c r="C16" s="74" t="s">
        <v>86</v>
      </c>
      <c r="D16" s="80"/>
      <c r="E16" s="74"/>
      <c r="F16" s="134"/>
      <c r="G16" s="133"/>
      <c r="H16" s="134"/>
      <c r="I16" s="133"/>
      <c r="J16" s="76"/>
      <c r="K16" s="77"/>
      <c r="L16" s="78"/>
    </row>
    <row r="17" spans="1:12" ht="12.75">
      <c r="A17" s="79"/>
      <c r="B17" s="80"/>
      <c r="C17" s="74" t="s">
        <v>87</v>
      </c>
      <c r="D17" s="80"/>
      <c r="E17" s="74"/>
      <c r="F17" s="134"/>
      <c r="G17" s="133"/>
      <c r="H17" s="134"/>
      <c r="I17" s="133"/>
      <c r="J17" s="76"/>
      <c r="K17" s="77"/>
      <c r="L17" s="78"/>
    </row>
    <row r="18" spans="1:12" ht="12.75">
      <c r="A18" s="72" t="s">
        <v>43</v>
      </c>
      <c r="B18" s="73" t="s">
        <v>29</v>
      </c>
      <c r="C18" s="74" t="s">
        <v>42</v>
      </c>
      <c r="D18" s="73" t="s">
        <v>61</v>
      </c>
      <c r="E18" s="74" t="s">
        <v>36</v>
      </c>
      <c r="F18" s="73" t="s">
        <v>114</v>
      </c>
      <c r="G18" s="74" t="s">
        <v>68</v>
      </c>
      <c r="H18" s="73" t="s">
        <v>61</v>
      </c>
      <c r="I18" s="74" t="s">
        <v>36</v>
      </c>
      <c r="J18" s="76"/>
      <c r="K18" s="77"/>
      <c r="L18" s="78"/>
    </row>
    <row r="19" spans="1:12" ht="12.75">
      <c r="A19" s="79"/>
      <c r="B19" s="80" t="s">
        <v>78</v>
      </c>
      <c r="C19" s="74" t="s">
        <v>64</v>
      </c>
      <c r="D19" s="80" t="s">
        <v>76</v>
      </c>
      <c r="E19" s="113" t="s">
        <v>37</v>
      </c>
      <c r="F19" s="80"/>
      <c r="G19" s="74" t="s">
        <v>79</v>
      </c>
      <c r="H19" s="80" t="s">
        <v>76</v>
      </c>
      <c r="I19" s="74" t="s">
        <v>136</v>
      </c>
      <c r="J19" s="76"/>
      <c r="K19" s="77"/>
      <c r="L19" s="78"/>
    </row>
    <row r="20" spans="1:12" ht="12.75">
      <c r="A20" s="79"/>
      <c r="B20" s="80"/>
      <c r="C20" s="74" t="s">
        <v>90</v>
      </c>
      <c r="D20" s="80"/>
      <c r="E20" s="74" t="s">
        <v>71</v>
      </c>
      <c r="F20" s="80"/>
      <c r="G20" s="74" t="s">
        <v>118</v>
      </c>
      <c r="H20" s="80"/>
      <c r="I20" s="74" t="s">
        <v>71</v>
      </c>
      <c r="J20" s="76"/>
      <c r="K20" s="77"/>
      <c r="L20" s="78"/>
    </row>
    <row r="21" spans="1:12" ht="12.75">
      <c r="A21" s="79"/>
      <c r="B21" s="80"/>
      <c r="C21" s="74" t="s">
        <v>93</v>
      </c>
      <c r="D21" s="80"/>
      <c r="E21" s="113" t="s">
        <v>95</v>
      </c>
      <c r="F21" s="80"/>
      <c r="G21" s="74" t="s">
        <v>69</v>
      </c>
      <c r="H21" s="80"/>
      <c r="I21" s="74" t="s">
        <v>119</v>
      </c>
      <c r="J21" s="76"/>
      <c r="K21" s="77"/>
      <c r="L21" s="78"/>
    </row>
    <row r="22" spans="1:12" ht="12.75">
      <c r="A22" s="79"/>
      <c r="B22" s="81"/>
      <c r="C22" s="74"/>
      <c r="D22" s="81"/>
      <c r="E22" s="74"/>
      <c r="F22" s="81"/>
      <c r="G22" s="74" t="s">
        <v>108</v>
      </c>
      <c r="H22" s="80"/>
      <c r="I22" s="74" t="s">
        <v>137</v>
      </c>
      <c r="J22" s="76"/>
      <c r="K22" s="77"/>
      <c r="L22" s="78"/>
    </row>
    <row r="23" spans="1:12" ht="12.75">
      <c r="A23" s="72" t="s">
        <v>47</v>
      </c>
      <c r="B23" s="73" t="s">
        <v>114</v>
      </c>
      <c r="C23" s="74" t="s">
        <v>68</v>
      </c>
      <c r="D23" s="73" t="s">
        <v>29</v>
      </c>
      <c r="E23" s="74" t="s">
        <v>96</v>
      </c>
      <c r="F23" s="73" t="s">
        <v>61</v>
      </c>
      <c r="G23" s="74" t="s">
        <v>36</v>
      </c>
      <c r="H23" s="73" t="s">
        <v>29</v>
      </c>
      <c r="I23" s="74" t="s">
        <v>96</v>
      </c>
      <c r="J23" s="76"/>
      <c r="K23" s="77"/>
      <c r="L23" s="78"/>
    </row>
    <row r="24" spans="1:12" ht="12.75">
      <c r="A24" s="79"/>
      <c r="B24" s="80"/>
      <c r="C24" s="113" t="s">
        <v>79</v>
      </c>
      <c r="D24" s="80" t="s">
        <v>78</v>
      </c>
      <c r="E24" s="113" t="s">
        <v>64</v>
      </c>
      <c r="F24" s="80" t="s">
        <v>76</v>
      </c>
      <c r="G24" s="74" t="s">
        <v>37</v>
      </c>
      <c r="H24" s="80" t="s">
        <v>78</v>
      </c>
      <c r="I24" s="113" t="s">
        <v>64</v>
      </c>
      <c r="J24" s="76"/>
      <c r="K24" s="77"/>
      <c r="L24" s="78"/>
    </row>
    <row r="25" spans="1:12" ht="12.75">
      <c r="A25" s="79"/>
      <c r="B25" s="80"/>
      <c r="C25" s="74" t="s">
        <v>69</v>
      </c>
      <c r="D25" s="80"/>
      <c r="E25" s="74" t="s">
        <v>42</v>
      </c>
      <c r="F25" s="80"/>
      <c r="G25" s="74" t="s">
        <v>71</v>
      </c>
      <c r="H25" s="80"/>
      <c r="I25" s="74" t="s">
        <v>42</v>
      </c>
      <c r="J25" s="76"/>
      <c r="K25" s="77"/>
      <c r="L25" s="78"/>
    </row>
    <row r="26" spans="1:12" ht="12.75">
      <c r="A26" s="79"/>
      <c r="B26" s="80"/>
      <c r="C26" s="113" t="s">
        <v>40</v>
      </c>
      <c r="D26" s="80"/>
      <c r="E26" s="74" t="s">
        <v>93</v>
      </c>
      <c r="F26" s="80"/>
      <c r="G26" s="74" t="s">
        <v>119</v>
      </c>
      <c r="H26" s="80"/>
      <c r="I26" s="74" t="s">
        <v>93</v>
      </c>
      <c r="J26" s="76"/>
      <c r="K26" s="77"/>
      <c r="L26" s="78"/>
    </row>
    <row r="27" spans="1:12" ht="12.75">
      <c r="A27" s="79"/>
      <c r="B27" s="80"/>
      <c r="C27" s="113"/>
      <c r="D27" s="80"/>
      <c r="E27" s="74" t="s">
        <v>98</v>
      </c>
      <c r="F27" s="80"/>
      <c r="G27" s="74" t="s">
        <v>136</v>
      </c>
      <c r="H27" s="80"/>
      <c r="I27" s="74" t="s">
        <v>97</v>
      </c>
      <c r="J27" s="76"/>
      <c r="K27" s="77"/>
      <c r="L27" s="78"/>
    </row>
    <row r="28" spans="1:12" ht="12.75">
      <c r="A28" s="79"/>
      <c r="B28" s="80"/>
      <c r="C28" s="74"/>
      <c r="D28" s="80"/>
      <c r="E28" s="74" t="s">
        <v>97</v>
      </c>
      <c r="F28" s="80"/>
      <c r="G28" s="74"/>
      <c r="H28" s="80"/>
      <c r="I28" s="74" t="s">
        <v>150</v>
      </c>
      <c r="J28" s="76"/>
      <c r="K28" s="77"/>
      <c r="L28" s="78"/>
    </row>
    <row r="29" spans="1:12" ht="12.75">
      <c r="A29" s="72" t="s">
        <v>48</v>
      </c>
      <c r="B29" s="73" t="s">
        <v>28</v>
      </c>
      <c r="C29" s="74" t="s">
        <v>45</v>
      </c>
      <c r="D29" s="73" t="s">
        <v>114</v>
      </c>
      <c r="E29" s="74" t="s">
        <v>68</v>
      </c>
      <c r="F29" s="132" t="s">
        <v>29</v>
      </c>
      <c r="G29" s="133" t="s">
        <v>64</v>
      </c>
      <c r="H29" s="73" t="s">
        <v>28</v>
      </c>
      <c r="I29" s="74" t="s">
        <v>45</v>
      </c>
      <c r="J29" s="76"/>
      <c r="K29" s="77"/>
      <c r="L29" s="78"/>
    </row>
    <row r="30" spans="1:12" ht="12.75">
      <c r="A30" s="79"/>
      <c r="B30" s="80" t="s">
        <v>77</v>
      </c>
      <c r="C30" s="74" t="s">
        <v>46</v>
      </c>
      <c r="D30" s="80"/>
      <c r="E30" s="74" t="s">
        <v>79</v>
      </c>
      <c r="F30" s="134" t="s">
        <v>78</v>
      </c>
      <c r="G30" s="133" t="s">
        <v>96</v>
      </c>
      <c r="H30" s="80" t="s">
        <v>77</v>
      </c>
      <c r="I30" s="74" t="s">
        <v>46</v>
      </c>
      <c r="J30" s="76"/>
      <c r="K30" s="77"/>
      <c r="L30" s="78"/>
    </row>
    <row r="31" spans="1:12" ht="12.75">
      <c r="A31" s="79"/>
      <c r="B31" s="80"/>
      <c r="C31" s="74" t="s">
        <v>44</v>
      </c>
      <c r="D31" s="80"/>
      <c r="E31" s="74" t="s">
        <v>69</v>
      </c>
      <c r="F31" s="134"/>
      <c r="G31" s="133" t="s">
        <v>42</v>
      </c>
      <c r="H31" s="80"/>
      <c r="I31" s="74" t="s">
        <v>149</v>
      </c>
      <c r="J31" s="76"/>
      <c r="K31" s="77"/>
      <c r="L31" s="78"/>
    </row>
    <row r="32" spans="1:12" ht="12.75">
      <c r="A32" s="79"/>
      <c r="B32" s="80"/>
      <c r="C32" s="113" t="s">
        <v>74</v>
      </c>
      <c r="D32" s="80"/>
      <c r="E32" s="74" t="s">
        <v>108</v>
      </c>
      <c r="F32" s="134"/>
      <c r="G32" s="133" t="s">
        <v>93</v>
      </c>
      <c r="H32" s="80"/>
      <c r="I32" s="74" t="s">
        <v>44</v>
      </c>
      <c r="J32" s="76"/>
      <c r="K32" s="77"/>
      <c r="L32" s="78"/>
    </row>
    <row r="33" spans="1:12" ht="12.75">
      <c r="A33" s="79"/>
      <c r="B33" s="80"/>
      <c r="C33" s="74"/>
      <c r="D33" s="80"/>
      <c r="E33" s="74"/>
      <c r="F33" s="134"/>
      <c r="G33" s="133" t="s">
        <v>97</v>
      </c>
      <c r="H33" s="80"/>
      <c r="I33" s="113" t="s">
        <v>74</v>
      </c>
      <c r="J33" s="76"/>
      <c r="K33" s="77"/>
      <c r="L33" s="78"/>
    </row>
    <row r="34" spans="1:12" ht="12.75">
      <c r="A34" s="79"/>
      <c r="B34" s="80"/>
      <c r="C34" s="74"/>
      <c r="D34" s="80"/>
      <c r="E34" s="74"/>
      <c r="F34" s="139"/>
      <c r="G34" s="133"/>
      <c r="H34" s="80"/>
      <c r="I34" s="74"/>
      <c r="J34" s="76"/>
      <c r="K34" s="77"/>
      <c r="L34" s="78"/>
    </row>
    <row r="35" spans="1:12" ht="12.75">
      <c r="A35" s="72" t="s">
        <v>49</v>
      </c>
      <c r="B35" s="132" t="s">
        <v>61</v>
      </c>
      <c r="C35" s="133" t="s">
        <v>36</v>
      </c>
      <c r="D35" s="73" t="s">
        <v>28</v>
      </c>
      <c r="E35" s="74" t="s">
        <v>100</v>
      </c>
      <c r="F35" s="132" t="s">
        <v>28</v>
      </c>
      <c r="G35" s="133" t="s">
        <v>45</v>
      </c>
      <c r="H35" s="73"/>
      <c r="I35" s="74"/>
      <c r="J35" s="76"/>
      <c r="K35" s="77"/>
      <c r="L35" s="82"/>
    </row>
    <row r="36" spans="1:12" ht="12.75">
      <c r="A36" s="79"/>
      <c r="B36" s="134" t="s">
        <v>76</v>
      </c>
      <c r="C36" s="133" t="s">
        <v>37</v>
      </c>
      <c r="D36" s="80" t="s">
        <v>77</v>
      </c>
      <c r="E36" s="74" t="s">
        <v>101</v>
      </c>
      <c r="F36" s="134" t="s">
        <v>77</v>
      </c>
      <c r="G36" s="133" t="s">
        <v>100</v>
      </c>
      <c r="H36" s="80"/>
      <c r="I36" s="83"/>
      <c r="J36" s="76"/>
      <c r="K36" s="77"/>
      <c r="L36" s="82"/>
    </row>
    <row r="37" spans="1:12" ht="12.75">
      <c r="A37" s="79"/>
      <c r="B37" s="134"/>
      <c r="C37" s="133" t="s">
        <v>71</v>
      </c>
      <c r="D37" s="80"/>
      <c r="E37" s="74" t="s">
        <v>74</v>
      </c>
      <c r="F37" s="134"/>
      <c r="G37" s="133" t="s">
        <v>74</v>
      </c>
      <c r="H37" s="80"/>
      <c r="I37" s="83"/>
      <c r="J37" s="76"/>
      <c r="K37" s="77"/>
      <c r="L37" s="82"/>
    </row>
    <row r="38" spans="1:12" ht="12.75">
      <c r="A38" s="79"/>
      <c r="B38" s="134"/>
      <c r="C38" s="133" t="s">
        <v>70</v>
      </c>
      <c r="D38" s="80"/>
      <c r="E38" s="74" t="s">
        <v>44</v>
      </c>
      <c r="F38" s="134"/>
      <c r="G38" s="133" t="s">
        <v>120</v>
      </c>
      <c r="H38" s="80"/>
      <c r="I38" s="83"/>
      <c r="J38" s="76"/>
      <c r="K38" s="77"/>
      <c r="L38" s="82"/>
    </row>
    <row r="39" spans="1:12" ht="12.75">
      <c r="A39" s="79"/>
      <c r="B39" s="134"/>
      <c r="C39" s="133"/>
      <c r="D39" s="80"/>
      <c r="E39" s="74"/>
      <c r="F39" s="134"/>
      <c r="G39" s="133"/>
      <c r="H39" s="80"/>
      <c r="I39" s="83"/>
      <c r="J39" s="76"/>
      <c r="K39" s="77"/>
      <c r="L39" s="82"/>
    </row>
    <row r="40" spans="1:12" ht="12.75">
      <c r="A40" s="112"/>
      <c r="B40" s="139"/>
      <c r="C40" s="133"/>
      <c r="D40" s="81"/>
      <c r="E40" s="74"/>
      <c r="F40" s="139"/>
      <c r="G40" s="133"/>
      <c r="H40" s="81"/>
      <c r="I40" s="114"/>
      <c r="J40" s="76"/>
      <c r="K40" s="77"/>
      <c r="L40" s="82"/>
    </row>
    <row r="41" spans="1:12" ht="12.75">
      <c r="A41" s="79" t="s">
        <v>73</v>
      </c>
      <c r="B41" s="75"/>
      <c r="C41" s="81"/>
      <c r="D41" s="75" t="s">
        <v>99</v>
      </c>
      <c r="E41" s="81" t="s">
        <v>102</v>
      </c>
      <c r="F41" s="75" t="s">
        <v>113</v>
      </c>
      <c r="G41" s="81" t="s">
        <v>121</v>
      </c>
      <c r="H41" s="75"/>
      <c r="I41" s="81"/>
      <c r="J41" s="109"/>
      <c r="K41" s="110"/>
      <c r="L41" s="111"/>
    </row>
    <row r="42" spans="1:12" ht="12.75">
      <c r="A42" s="79"/>
      <c r="B42" s="80"/>
      <c r="C42" s="74"/>
      <c r="D42" s="80"/>
      <c r="E42" s="74" t="s">
        <v>103</v>
      </c>
      <c r="F42" s="80"/>
      <c r="G42" s="74" t="s">
        <v>122</v>
      </c>
      <c r="H42" s="80"/>
      <c r="I42" s="83"/>
      <c r="J42" s="76"/>
      <c r="K42" s="77"/>
      <c r="L42" s="82"/>
    </row>
    <row r="43" spans="1:12" ht="12.75">
      <c r="A43" s="79"/>
      <c r="B43" s="80"/>
      <c r="C43" s="113"/>
      <c r="D43" s="80"/>
      <c r="E43" s="74" t="s">
        <v>104</v>
      </c>
      <c r="F43" s="80"/>
      <c r="G43" s="74" t="s">
        <v>123</v>
      </c>
      <c r="H43" s="80"/>
      <c r="I43" s="83"/>
      <c r="J43" s="76"/>
      <c r="K43" s="77"/>
      <c r="L43" s="82"/>
    </row>
    <row r="44" spans="1:12" ht="12.75">
      <c r="A44" s="79"/>
      <c r="B44" s="80"/>
      <c r="C44" s="74"/>
      <c r="D44" s="80"/>
      <c r="E44" s="74" t="s">
        <v>105</v>
      </c>
      <c r="F44" s="80"/>
      <c r="G44" s="74"/>
      <c r="H44" s="80"/>
      <c r="I44" s="83"/>
      <c r="J44" s="76"/>
      <c r="K44" s="77"/>
      <c r="L44" s="82"/>
    </row>
    <row r="45" spans="1:12" ht="13.5" thickBot="1">
      <c r="A45" s="84"/>
      <c r="B45" s="85"/>
      <c r="C45" s="86"/>
      <c r="D45" s="85"/>
      <c r="E45" s="86"/>
      <c r="F45" s="85"/>
      <c r="G45" s="86"/>
      <c r="H45" s="85"/>
      <c r="I45" s="87"/>
      <c r="J45" s="88"/>
      <c r="K45" s="89"/>
      <c r="L45" s="90"/>
    </row>
    <row r="46" ht="6" customHeight="1">
      <c r="A46" s="91"/>
    </row>
    <row r="47" spans="1:2" ht="12.75">
      <c r="A47" s="91"/>
      <c r="B47" s="92" t="s">
        <v>50</v>
      </c>
    </row>
    <row r="48" spans="1:2" ht="12.75">
      <c r="A48" s="91" t="s">
        <v>51</v>
      </c>
      <c r="B48" t="s">
        <v>52</v>
      </c>
    </row>
    <row r="49" spans="1:2" ht="12.75">
      <c r="A49" s="91"/>
      <c r="B49" t="s">
        <v>53</v>
      </c>
    </row>
    <row r="50" spans="1:2" ht="12.75">
      <c r="A50" s="91"/>
      <c r="B50" t="s">
        <v>54</v>
      </c>
    </row>
    <row r="51" spans="1:8" ht="12.75">
      <c r="A51" s="93" t="s">
        <v>55</v>
      </c>
      <c r="B51" s="136" t="s">
        <v>91</v>
      </c>
      <c r="C51" s="137"/>
      <c r="D51" s="137"/>
      <c r="E51" s="137"/>
      <c r="F51" s="137"/>
      <c r="G51" s="137"/>
      <c r="H51" s="137"/>
    </row>
    <row r="52" spans="1:8" ht="12.75">
      <c r="A52" s="93"/>
      <c r="B52" s="136" t="s">
        <v>92</v>
      </c>
      <c r="C52" s="137"/>
      <c r="D52" s="137"/>
      <c r="E52" s="137"/>
      <c r="F52" s="137"/>
      <c r="G52" s="137"/>
      <c r="H52" s="137"/>
    </row>
    <row r="53" spans="1:2" ht="12.75">
      <c r="A53" s="91" t="s">
        <v>51</v>
      </c>
      <c r="B53" t="s">
        <v>56</v>
      </c>
    </row>
    <row r="54" spans="1:2" ht="12.75">
      <c r="A54" s="91"/>
      <c r="B54" t="s">
        <v>57</v>
      </c>
    </row>
    <row r="55" spans="1:2" ht="12.75">
      <c r="A55" s="91"/>
      <c r="B55" t="s">
        <v>58</v>
      </c>
    </row>
    <row r="56" spans="1:3" ht="12.75">
      <c r="A56" s="91"/>
      <c r="B56" s="135" t="s">
        <v>135</v>
      </c>
      <c r="C56" s="135"/>
    </row>
  </sheetData>
  <sheetProtection/>
  <mergeCells count="5">
    <mergeCell ref="B4:C4"/>
    <mergeCell ref="D4:E4"/>
    <mergeCell ref="F4:G4"/>
    <mergeCell ref="H4:I4"/>
    <mergeCell ref="J4:K5"/>
  </mergeCells>
  <printOptions/>
  <pageMargins left="0.7874015748031497" right="0.7874015748031497" top="0.984251968503937" bottom="0.5905511811023623" header="0.5118110236220472" footer="0.5118110236220472"/>
  <pageSetup fitToHeight="1" fitToWidth="1"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4:T27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4" spans="1:19" ht="27" thickBot="1">
      <c r="A4" s="121" t="s">
        <v>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</row>
    <row r="5" spans="1:19" ht="19.5" customHeight="1" thickBot="1">
      <c r="A5" s="35" t="s">
        <v>1</v>
      </c>
      <c r="B5" s="106"/>
      <c r="C5" s="143" t="s">
        <v>139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</row>
    <row r="6" spans="1:19" ht="19.5" customHeight="1" thickTop="1">
      <c r="A6" s="4" t="s">
        <v>3</v>
      </c>
      <c r="B6" s="5"/>
      <c r="C6" s="144" t="s">
        <v>60</v>
      </c>
      <c r="D6" s="7"/>
      <c r="E6" s="7"/>
      <c r="F6" s="7"/>
      <c r="G6" s="7"/>
      <c r="H6" s="7"/>
      <c r="I6" s="7"/>
      <c r="J6" s="7"/>
      <c r="K6" s="7"/>
      <c r="L6" s="7"/>
      <c r="M6" s="6"/>
      <c r="N6" s="7"/>
      <c r="O6" s="7"/>
      <c r="P6" s="38" t="s">
        <v>20</v>
      </c>
      <c r="Q6" s="39"/>
      <c r="R6" s="43"/>
      <c r="S6" s="44">
        <v>43793</v>
      </c>
    </row>
    <row r="7" spans="1:19" ht="19.5" customHeight="1">
      <c r="A7" s="4" t="s">
        <v>4</v>
      </c>
      <c r="B7" s="9"/>
      <c r="C7" s="145" t="s">
        <v>61</v>
      </c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40" t="s">
        <v>2</v>
      </c>
      <c r="Q7" s="9"/>
      <c r="R7" s="7"/>
      <c r="S7" s="8" t="s">
        <v>142</v>
      </c>
    </row>
    <row r="8" spans="1:19" ht="19.5" customHeight="1" thickBot="1">
      <c r="A8" s="10" t="s">
        <v>84</v>
      </c>
      <c r="B8" s="11"/>
      <c r="C8" s="146" t="s">
        <v>143</v>
      </c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41" t="s">
        <v>63</v>
      </c>
      <c r="Q8" s="42"/>
      <c r="R8" s="147" t="s">
        <v>47</v>
      </c>
      <c r="S8" s="14" t="s">
        <v>140</v>
      </c>
    </row>
    <row r="9" spans="1:19" ht="24.75" customHeight="1">
      <c r="A9" s="15"/>
      <c r="B9" s="2" t="s">
        <v>6</v>
      </c>
      <c r="C9" s="2" t="s">
        <v>7</v>
      </c>
      <c r="D9" s="122" t="s">
        <v>8</v>
      </c>
      <c r="E9" s="123"/>
      <c r="F9" s="123"/>
      <c r="G9" s="123"/>
      <c r="H9" s="123"/>
      <c r="I9" s="123"/>
      <c r="J9" s="123"/>
      <c r="K9" s="123"/>
      <c r="L9" s="124"/>
      <c r="M9" s="16" t="s">
        <v>9</v>
      </c>
      <c r="N9" s="17"/>
      <c r="O9" s="16" t="s">
        <v>10</v>
      </c>
      <c r="P9" s="17"/>
      <c r="Q9" s="125" t="s">
        <v>11</v>
      </c>
      <c r="R9" s="126"/>
      <c r="S9" s="18" t="s">
        <v>12</v>
      </c>
    </row>
    <row r="10" spans="1:19" ht="9.75" customHeight="1" thickBot="1">
      <c r="A10" s="19"/>
      <c r="B10" s="20"/>
      <c r="C10" s="21"/>
      <c r="D10" s="22">
        <v>1</v>
      </c>
      <c r="E10" s="22"/>
      <c r="F10" s="22"/>
      <c r="G10" s="127">
        <v>2</v>
      </c>
      <c r="H10" s="128"/>
      <c r="I10" s="129"/>
      <c r="J10" s="127">
        <v>3</v>
      </c>
      <c r="K10" s="128"/>
      <c r="L10" s="129"/>
      <c r="M10" s="23"/>
      <c r="N10" s="24"/>
      <c r="O10" s="23"/>
      <c r="P10" s="24"/>
      <c r="Q10" s="23"/>
      <c r="R10" s="24"/>
      <c r="S10" s="25"/>
    </row>
    <row r="11" spans="1:19" ht="30" customHeight="1" thickTop="1">
      <c r="A11" s="45" t="s">
        <v>21</v>
      </c>
      <c r="B11" s="107" t="s">
        <v>163</v>
      </c>
      <c r="C11" s="107" t="s">
        <v>151</v>
      </c>
      <c r="D11" s="105">
        <v>21</v>
      </c>
      <c r="E11" s="50" t="s">
        <v>27</v>
      </c>
      <c r="F11" s="104">
        <v>17</v>
      </c>
      <c r="G11" s="55">
        <v>24</v>
      </c>
      <c r="H11" s="50" t="s">
        <v>27</v>
      </c>
      <c r="I11" s="56">
        <v>22</v>
      </c>
      <c r="J11" s="55"/>
      <c r="K11" s="50" t="s">
        <v>27</v>
      </c>
      <c r="L11" s="56"/>
      <c r="M11" s="51">
        <f>D11+G11+J11</f>
        <v>45</v>
      </c>
      <c r="N11" s="52">
        <f>F11+I11+L11</f>
        <v>39</v>
      </c>
      <c r="O11" s="94">
        <f>IF(D11&gt;F11,1,0)+IF(G11&gt;I11,1,0)+IF(J11&gt;L11,1,0)</f>
        <v>2</v>
      </c>
      <c r="P11" s="95">
        <f>IF(D11&lt;F11,1,0)+IF(G11&lt;I11,1,0)+IF(J11&lt;L11,1,0)</f>
        <v>0</v>
      </c>
      <c r="Q11" s="96">
        <f aca="true" t="shared" si="0" ref="Q11:R14">IF(O11=2,1,0)</f>
        <v>1</v>
      </c>
      <c r="R11" s="97">
        <f t="shared" si="0"/>
        <v>0</v>
      </c>
      <c r="S11" s="26"/>
    </row>
    <row r="12" spans="1:19" ht="30" customHeight="1">
      <c r="A12" s="45" t="s">
        <v>22</v>
      </c>
      <c r="B12" s="108" t="s">
        <v>109</v>
      </c>
      <c r="C12" s="108" t="s">
        <v>169</v>
      </c>
      <c r="D12" s="105">
        <v>18</v>
      </c>
      <c r="E12" s="50" t="s">
        <v>27</v>
      </c>
      <c r="F12" s="104">
        <v>21</v>
      </c>
      <c r="G12" s="55">
        <v>21</v>
      </c>
      <c r="H12" s="50" t="s">
        <v>27</v>
      </c>
      <c r="I12" s="56">
        <v>15</v>
      </c>
      <c r="J12" s="55">
        <v>15</v>
      </c>
      <c r="K12" s="50" t="s">
        <v>27</v>
      </c>
      <c r="L12" s="56">
        <v>21</v>
      </c>
      <c r="M12" s="51">
        <f>D12+G12+J12</f>
        <v>54</v>
      </c>
      <c r="N12" s="52">
        <f>F12+I12+L12</f>
        <v>57</v>
      </c>
      <c r="O12" s="94">
        <f>IF(D12&gt;F12,1,0)+IF(G12&gt;I12,1,0)+IF(J12&gt;L12,1,0)</f>
        <v>1</v>
      </c>
      <c r="P12" s="95">
        <f>IF(D12&lt;F12,1,0)+IF(G12&lt;I12,1,0)+IF(J12&lt;L12,1,0)</f>
        <v>2</v>
      </c>
      <c r="Q12" s="96">
        <f t="shared" si="0"/>
        <v>0</v>
      </c>
      <c r="R12" s="97">
        <f t="shared" si="0"/>
        <v>1</v>
      </c>
      <c r="S12" s="26"/>
    </row>
    <row r="13" spans="1:19" ht="30" customHeight="1">
      <c r="A13" s="45" t="s">
        <v>24</v>
      </c>
      <c r="B13" s="108" t="s">
        <v>156</v>
      </c>
      <c r="C13" s="108" t="s">
        <v>168</v>
      </c>
      <c r="D13" s="105">
        <v>21</v>
      </c>
      <c r="E13" s="50" t="s">
        <v>27</v>
      </c>
      <c r="F13" s="104">
        <v>14</v>
      </c>
      <c r="G13" s="55">
        <v>21</v>
      </c>
      <c r="H13" s="50" t="s">
        <v>27</v>
      </c>
      <c r="I13" s="56">
        <v>16</v>
      </c>
      <c r="J13" s="55"/>
      <c r="K13" s="50" t="s">
        <v>27</v>
      </c>
      <c r="L13" s="56"/>
      <c r="M13" s="51">
        <f>D13+G13+J13</f>
        <v>42</v>
      </c>
      <c r="N13" s="52">
        <f>F13+I13+L13</f>
        <v>30</v>
      </c>
      <c r="O13" s="94">
        <f>IF(D13&gt;F13,1,0)+IF(G13&gt;I13,1,0)+IF(J13&gt;L13,1,0)</f>
        <v>2</v>
      </c>
      <c r="P13" s="95">
        <f>IF(D13&lt;F13,1,0)+IF(G13&lt;I13,1,0)+IF(J13&lt;L13,1,0)</f>
        <v>0</v>
      </c>
      <c r="Q13" s="96">
        <f t="shared" si="0"/>
        <v>1</v>
      </c>
      <c r="R13" s="97">
        <f t="shared" si="0"/>
        <v>0</v>
      </c>
      <c r="S13" s="26"/>
    </row>
    <row r="14" spans="1:19" ht="30" customHeight="1" thickBot="1">
      <c r="A14" s="45" t="s">
        <v>23</v>
      </c>
      <c r="B14" s="108" t="s">
        <v>132</v>
      </c>
      <c r="C14" s="108" t="s">
        <v>153</v>
      </c>
      <c r="D14" s="105">
        <v>17</v>
      </c>
      <c r="E14" s="50" t="s">
        <v>27</v>
      </c>
      <c r="F14" s="104">
        <v>21</v>
      </c>
      <c r="G14" s="55">
        <v>11</v>
      </c>
      <c r="H14" s="50" t="s">
        <v>27</v>
      </c>
      <c r="I14" s="56">
        <v>21</v>
      </c>
      <c r="J14" s="55"/>
      <c r="K14" s="50" t="s">
        <v>27</v>
      </c>
      <c r="L14" s="56"/>
      <c r="M14" s="51">
        <f>D14+G14+J14</f>
        <v>28</v>
      </c>
      <c r="N14" s="52">
        <f>F14+I14+L14</f>
        <v>42</v>
      </c>
      <c r="O14" s="94">
        <f>IF(D14&gt;F14,1,0)+IF(G14&gt;I14,1,0)+IF(J14&gt;L14,1,0)</f>
        <v>0</v>
      </c>
      <c r="P14" s="95">
        <f>IF(D14&lt;F14,1,0)+IF(G14&lt;I14,1,0)+IF(J14&lt;L14,1,0)</f>
        <v>2</v>
      </c>
      <c r="Q14" s="96">
        <f t="shared" si="0"/>
        <v>0</v>
      </c>
      <c r="R14" s="97">
        <f t="shared" si="0"/>
        <v>1</v>
      </c>
      <c r="S14" s="26"/>
    </row>
    <row r="15" spans="1:19" ht="34.5" customHeight="1" thickBot="1">
      <c r="A15" s="100" t="s">
        <v>13</v>
      </c>
      <c r="B15" s="130" t="s">
        <v>160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1"/>
      <c r="M15" s="53">
        <f aca="true" t="shared" si="1" ref="M15:R15">SUM(M11:M14)</f>
        <v>169</v>
      </c>
      <c r="N15" s="54">
        <f t="shared" si="1"/>
        <v>168</v>
      </c>
      <c r="O15" s="98">
        <f t="shared" si="1"/>
        <v>5</v>
      </c>
      <c r="P15" s="99">
        <f t="shared" si="1"/>
        <v>4</v>
      </c>
      <c r="Q15" s="98">
        <f t="shared" si="1"/>
        <v>2</v>
      </c>
      <c r="R15" s="99">
        <f t="shared" si="1"/>
        <v>2</v>
      </c>
      <c r="S15" s="1"/>
    </row>
    <row r="16" spans="1:19" ht="15">
      <c r="A16" s="101"/>
      <c r="B16" s="102"/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27"/>
      <c r="N16" s="27"/>
      <c r="O16" s="27"/>
      <c r="P16" s="27"/>
      <c r="Q16" s="27"/>
      <c r="R16" s="27"/>
      <c r="S16" s="28" t="s">
        <v>14</v>
      </c>
    </row>
    <row r="17" ht="12.75">
      <c r="A17" s="30" t="s">
        <v>15</v>
      </c>
    </row>
    <row r="19" spans="1:2" ht="19.5" customHeight="1">
      <c r="A19" s="31" t="s">
        <v>16</v>
      </c>
      <c r="B19" s="3" t="s">
        <v>17</v>
      </c>
    </row>
    <row r="20" spans="1:2" ht="19.5" customHeight="1">
      <c r="A20" s="29"/>
      <c r="B20" s="3" t="s">
        <v>17</v>
      </c>
    </row>
    <row r="22" spans="1:20" ht="12.75">
      <c r="A22" s="33" t="s">
        <v>18</v>
      </c>
      <c r="C22" s="32"/>
      <c r="D22" s="33" t="s">
        <v>19</v>
      </c>
      <c r="E22" s="33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3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3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</sheetData>
  <sheetProtection/>
  <mergeCells count="6">
    <mergeCell ref="A4:S4"/>
    <mergeCell ref="D9:L9"/>
    <mergeCell ref="Q9:R9"/>
    <mergeCell ref="G10:I10"/>
    <mergeCell ref="J10:L10"/>
    <mergeCell ref="B15:L15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4:T27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4" spans="1:19" ht="27" thickBot="1">
      <c r="A4" s="121" t="s">
        <v>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</row>
    <row r="5" spans="1:19" ht="19.5" customHeight="1" thickBot="1">
      <c r="A5" s="35" t="s">
        <v>1</v>
      </c>
      <c r="B5" s="106"/>
      <c r="C5" s="143" t="s">
        <v>139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</row>
    <row r="6" spans="1:19" ht="19.5" customHeight="1" thickTop="1">
      <c r="A6" s="4" t="s">
        <v>3</v>
      </c>
      <c r="B6" s="5"/>
      <c r="C6" s="144" t="s">
        <v>29</v>
      </c>
      <c r="D6" s="7"/>
      <c r="E6" s="7"/>
      <c r="F6" s="7"/>
      <c r="G6" s="7"/>
      <c r="H6" s="7"/>
      <c r="I6" s="7"/>
      <c r="J6" s="7"/>
      <c r="K6" s="7"/>
      <c r="L6" s="7"/>
      <c r="M6" s="6"/>
      <c r="N6" s="7"/>
      <c r="O6" s="7"/>
      <c r="P6" s="38" t="s">
        <v>20</v>
      </c>
      <c r="Q6" s="39"/>
      <c r="R6" s="43"/>
      <c r="S6" s="44">
        <v>43793</v>
      </c>
    </row>
    <row r="7" spans="1:19" ht="19.5" customHeight="1">
      <c r="A7" s="4" t="s">
        <v>4</v>
      </c>
      <c r="B7" s="9"/>
      <c r="C7" s="145" t="s">
        <v>61</v>
      </c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40" t="s">
        <v>2</v>
      </c>
      <c r="Q7" s="9"/>
      <c r="R7" s="7"/>
      <c r="S7" s="8" t="s">
        <v>142</v>
      </c>
    </row>
    <row r="8" spans="1:19" ht="19.5" customHeight="1" thickBot="1">
      <c r="A8" s="10" t="s">
        <v>84</v>
      </c>
      <c r="B8" s="11"/>
      <c r="C8" s="146" t="s">
        <v>143</v>
      </c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41" t="s">
        <v>63</v>
      </c>
      <c r="Q8" s="42"/>
      <c r="R8" s="147" t="s">
        <v>48</v>
      </c>
      <c r="S8" s="14" t="s">
        <v>140</v>
      </c>
    </row>
    <row r="9" spans="1:19" ht="24.75" customHeight="1">
      <c r="A9" s="15"/>
      <c r="B9" s="2" t="s">
        <v>6</v>
      </c>
      <c r="C9" s="2" t="s">
        <v>7</v>
      </c>
      <c r="D9" s="122" t="s">
        <v>8</v>
      </c>
      <c r="E9" s="123"/>
      <c r="F9" s="123"/>
      <c r="G9" s="123"/>
      <c r="H9" s="123"/>
      <c r="I9" s="123"/>
      <c r="J9" s="123"/>
      <c r="K9" s="123"/>
      <c r="L9" s="124"/>
      <c r="M9" s="16" t="s">
        <v>9</v>
      </c>
      <c r="N9" s="17"/>
      <c r="O9" s="16" t="s">
        <v>10</v>
      </c>
      <c r="P9" s="17"/>
      <c r="Q9" s="125" t="s">
        <v>11</v>
      </c>
      <c r="R9" s="126"/>
      <c r="S9" s="18" t="s">
        <v>12</v>
      </c>
    </row>
    <row r="10" spans="1:19" ht="9.75" customHeight="1" thickBot="1">
      <c r="A10" s="19"/>
      <c r="B10" s="20"/>
      <c r="C10" s="21"/>
      <c r="D10" s="22">
        <v>1</v>
      </c>
      <c r="E10" s="22"/>
      <c r="F10" s="22"/>
      <c r="G10" s="127">
        <v>2</v>
      </c>
      <c r="H10" s="128"/>
      <c r="I10" s="129"/>
      <c r="J10" s="127">
        <v>3</v>
      </c>
      <c r="K10" s="128"/>
      <c r="L10" s="129"/>
      <c r="M10" s="23"/>
      <c r="N10" s="24"/>
      <c r="O10" s="23"/>
      <c r="P10" s="24"/>
      <c r="Q10" s="23"/>
      <c r="R10" s="24"/>
      <c r="S10" s="25"/>
    </row>
    <row r="11" spans="1:19" ht="30" customHeight="1" thickTop="1">
      <c r="A11" s="45" t="s">
        <v>21</v>
      </c>
      <c r="B11" s="107" t="s">
        <v>144</v>
      </c>
      <c r="C11" s="107" t="s">
        <v>129</v>
      </c>
      <c r="D11" s="105">
        <v>21</v>
      </c>
      <c r="E11" s="50" t="s">
        <v>27</v>
      </c>
      <c r="F11" s="104">
        <v>12</v>
      </c>
      <c r="G11" s="55">
        <v>21</v>
      </c>
      <c r="H11" s="50" t="s">
        <v>27</v>
      </c>
      <c r="I11" s="56">
        <v>12</v>
      </c>
      <c r="J11" s="55"/>
      <c r="K11" s="50" t="s">
        <v>27</v>
      </c>
      <c r="L11" s="56"/>
      <c r="M11" s="51">
        <f>D11+G11+J11</f>
        <v>42</v>
      </c>
      <c r="N11" s="52">
        <f>F11+I11+L11</f>
        <v>24</v>
      </c>
      <c r="O11" s="94">
        <f>IF(D11&gt;F11,1,0)+IF(G11&gt;I11,1,0)+IF(J11&gt;L11,1,0)</f>
        <v>2</v>
      </c>
      <c r="P11" s="95">
        <f>IF(D11&lt;F11,1,0)+IF(G11&lt;I11,1,0)+IF(J11&lt;L11,1,0)</f>
        <v>0</v>
      </c>
      <c r="Q11" s="96">
        <f aca="true" t="shared" si="0" ref="Q11:R14">IF(O11=2,1,0)</f>
        <v>1</v>
      </c>
      <c r="R11" s="97">
        <f t="shared" si="0"/>
        <v>0</v>
      </c>
      <c r="S11" s="26"/>
    </row>
    <row r="12" spans="1:19" ht="30" customHeight="1">
      <c r="A12" s="45" t="s">
        <v>22</v>
      </c>
      <c r="B12" s="108" t="s">
        <v>130</v>
      </c>
      <c r="C12" s="108" t="s">
        <v>151</v>
      </c>
      <c r="D12" s="105">
        <v>13</v>
      </c>
      <c r="E12" s="50" t="s">
        <v>27</v>
      </c>
      <c r="F12" s="104">
        <v>21</v>
      </c>
      <c r="G12" s="55">
        <v>5</v>
      </c>
      <c r="H12" s="50" t="s">
        <v>27</v>
      </c>
      <c r="I12" s="56">
        <v>21</v>
      </c>
      <c r="J12" s="55"/>
      <c r="K12" s="50" t="s">
        <v>27</v>
      </c>
      <c r="L12" s="56"/>
      <c r="M12" s="51">
        <f>D12+G12+J12</f>
        <v>18</v>
      </c>
      <c r="N12" s="52">
        <f>F12+I12+L12</f>
        <v>42</v>
      </c>
      <c r="O12" s="94">
        <f>IF(D12&gt;F12,1,0)+IF(G12&gt;I12,1,0)+IF(J12&gt;L12,1,0)</f>
        <v>0</v>
      </c>
      <c r="P12" s="95">
        <f>IF(D12&lt;F12,1,0)+IF(G12&lt;I12,1,0)+IF(J12&lt;L12,1,0)</f>
        <v>2</v>
      </c>
      <c r="Q12" s="96">
        <f t="shared" si="0"/>
        <v>0</v>
      </c>
      <c r="R12" s="97">
        <f t="shared" si="0"/>
        <v>1</v>
      </c>
      <c r="S12" s="26"/>
    </row>
    <row r="13" spans="1:19" ht="30" customHeight="1">
      <c r="A13" s="45" t="s">
        <v>24</v>
      </c>
      <c r="B13" s="108" t="s">
        <v>145</v>
      </c>
      <c r="C13" s="108" t="s">
        <v>161</v>
      </c>
      <c r="D13" s="105">
        <v>15</v>
      </c>
      <c r="E13" s="50" t="s">
        <v>27</v>
      </c>
      <c r="F13" s="104">
        <v>21</v>
      </c>
      <c r="G13" s="55">
        <v>10</v>
      </c>
      <c r="H13" s="50" t="s">
        <v>27</v>
      </c>
      <c r="I13" s="56">
        <v>21</v>
      </c>
      <c r="J13" s="55"/>
      <c r="K13" s="50" t="s">
        <v>27</v>
      </c>
      <c r="L13" s="56"/>
      <c r="M13" s="51">
        <f>D13+G13+J13</f>
        <v>25</v>
      </c>
      <c r="N13" s="52">
        <f>F13+I13+L13</f>
        <v>42</v>
      </c>
      <c r="O13" s="94">
        <f>IF(D13&gt;F13,1,0)+IF(G13&gt;I13,1,0)+IF(J13&gt;L13,1,0)</f>
        <v>0</v>
      </c>
      <c r="P13" s="95">
        <f>IF(D13&lt;F13,1,0)+IF(G13&lt;I13,1,0)+IF(J13&lt;L13,1,0)</f>
        <v>2</v>
      </c>
      <c r="Q13" s="96">
        <f t="shared" si="0"/>
        <v>0</v>
      </c>
      <c r="R13" s="97">
        <f t="shared" si="0"/>
        <v>1</v>
      </c>
      <c r="S13" s="26"/>
    </row>
    <row r="14" spans="1:19" ht="30" customHeight="1" thickBot="1">
      <c r="A14" s="45" t="s">
        <v>23</v>
      </c>
      <c r="B14" s="108" t="s">
        <v>111</v>
      </c>
      <c r="C14" s="108" t="s">
        <v>153</v>
      </c>
      <c r="D14" s="105">
        <v>12</v>
      </c>
      <c r="E14" s="50" t="s">
        <v>27</v>
      </c>
      <c r="F14" s="104">
        <v>21</v>
      </c>
      <c r="G14" s="55">
        <v>23</v>
      </c>
      <c r="H14" s="50" t="s">
        <v>27</v>
      </c>
      <c r="I14" s="56">
        <v>21</v>
      </c>
      <c r="J14" s="55">
        <v>22</v>
      </c>
      <c r="K14" s="50" t="s">
        <v>27</v>
      </c>
      <c r="L14" s="56">
        <v>24</v>
      </c>
      <c r="M14" s="51">
        <f>D14+G14+J14</f>
        <v>57</v>
      </c>
      <c r="N14" s="52">
        <f>F14+I14+L14</f>
        <v>66</v>
      </c>
      <c r="O14" s="94">
        <f>IF(D14&gt;F14,1,0)+IF(G14&gt;I14,1,0)+IF(J14&gt;L14,1,0)</f>
        <v>1</v>
      </c>
      <c r="P14" s="95">
        <f>IF(D14&lt;F14,1,0)+IF(G14&lt;I14,1,0)+IF(J14&lt;L14,1,0)</f>
        <v>2</v>
      </c>
      <c r="Q14" s="96">
        <f t="shared" si="0"/>
        <v>0</v>
      </c>
      <c r="R14" s="97">
        <f t="shared" si="0"/>
        <v>1</v>
      </c>
      <c r="S14" s="26"/>
    </row>
    <row r="15" spans="1:19" ht="34.5" customHeight="1" thickBot="1">
      <c r="A15" s="100" t="s">
        <v>13</v>
      </c>
      <c r="B15" s="130" t="s">
        <v>61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1"/>
      <c r="M15" s="53">
        <f aca="true" t="shared" si="1" ref="M15:R15">SUM(M11:M14)</f>
        <v>142</v>
      </c>
      <c r="N15" s="54">
        <f t="shared" si="1"/>
        <v>174</v>
      </c>
      <c r="O15" s="98">
        <f t="shared" si="1"/>
        <v>3</v>
      </c>
      <c r="P15" s="99">
        <f t="shared" si="1"/>
        <v>6</v>
      </c>
      <c r="Q15" s="98">
        <f t="shared" si="1"/>
        <v>1</v>
      </c>
      <c r="R15" s="99">
        <f t="shared" si="1"/>
        <v>3</v>
      </c>
      <c r="S15" s="1"/>
    </row>
    <row r="16" spans="1:19" ht="15">
      <c r="A16" s="101"/>
      <c r="B16" s="102"/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27"/>
      <c r="N16" s="27"/>
      <c r="O16" s="27"/>
      <c r="P16" s="27"/>
      <c r="Q16" s="27"/>
      <c r="R16" s="27"/>
      <c r="S16" s="28" t="s">
        <v>14</v>
      </c>
    </row>
    <row r="17" ht="12.75">
      <c r="A17" s="30" t="s">
        <v>15</v>
      </c>
    </row>
    <row r="19" spans="1:2" ht="19.5" customHeight="1">
      <c r="A19" s="31" t="s">
        <v>16</v>
      </c>
      <c r="B19" s="3" t="s">
        <v>17</v>
      </c>
    </row>
    <row r="20" spans="1:2" ht="19.5" customHeight="1">
      <c r="A20" s="29"/>
      <c r="B20" s="3" t="s">
        <v>17</v>
      </c>
    </row>
    <row r="22" spans="1:20" ht="12.75">
      <c r="A22" s="33" t="s">
        <v>18</v>
      </c>
      <c r="C22" s="32"/>
      <c r="D22" s="33" t="s">
        <v>19</v>
      </c>
      <c r="E22" s="33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3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3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</sheetData>
  <sheetProtection/>
  <mergeCells count="6">
    <mergeCell ref="A4:S4"/>
    <mergeCell ref="D9:L9"/>
    <mergeCell ref="Q9:R9"/>
    <mergeCell ref="G10:I10"/>
    <mergeCell ref="J10:L10"/>
    <mergeCell ref="B15:L15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4:T27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4" spans="1:19" ht="27" thickBot="1">
      <c r="A4" s="121" t="s">
        <v>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</row>
    <row r="5" spans="1:19" ht="19.5" customHeight="1" thickBot="1">
      <c r="A5" s="35" t="s">
        <v>1</v>
      </c>
      <c r="B5" s="106"/>
      <c r="C5" s="143" t="s">
        <v>139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</row>
    <row r="6" spans="1:19" ht="19.5" customHeight="1" thickTop="1">
      <c r="A6" s="4" t="s">
        <v>3</v>
      </c>
      <c r="B6" s="5"/>
      <c r="C6" s="144" t="s">
        <v>60</v>
      </c>
      <c r="D6" s="7"/>
      <c r="E6" s="7"/>
      <c r="F6" s="7"/>
      <c r="G6" s="7"/>
      <c r="H6" s="7"/>
      <c r="I6" s="7"/>
      <c r="J6" s="7"/>
      <c r="K6" s="7"/>
      <c r="L6" s="7"/>
      <c r="M6" s="6"/>
      <c r="N6" s="7"/>
      <c r="O6" s="7"/>
      <c r="P6" s="38" t="s">
        <v>20</v>
      </c>
      <c r="Q6" s="39"/>
      <c r="R6" s="43"/>
      <c r="S6" s="44">
        <v>43793</v>
      </c>
    </row>
    <row r="7" spans="1:19" ht="19.5" customHeight="1">
      <c r="A7" s="4" t="s">
        <v>4</v>
      </c>
      <c r="B7" s="9"/>
      <c r="C7" s="145" t="s">
        <v>94</v>
      </c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40" t="s">
        <v>2</v>
      </c>
      <c r="Q7" s="9"/>
      <c r="R7" s="7"/>
      <c r="S7" s="8" t="s">
        <v>142</v>
      </c>
    </row>
    <row r="8" spans="1:19" ht="19.5" customHeight="1" thickBot="1">
      <c r="A8" s="10" t="s">
        <v>84</v>
      </c>
      <c r="B8" s="11"/>
      <c r="C8" s="146" t="s">
        <v>143</v>
      </c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41" t="s">
        <v>63</v>
      </c>
      <c r="Q8" s="42"/>
      <c r="R8" s="147" t="s">
        <v>48</v>
      </c>
      <c r="S8" s="14" t="s">
        <v>140</v>
      </c>
    </row>
    <row r="9" spans="1:19" ht="24.75" customHeight="1">
      <c r="A9" s="15"/>
      <c r="B9" s="2" t="s">
        <v>6</v>
      </c>
      <c r="C9" s="2" t="s">
        <v>7</v>
      </c>
      <c r="D9" s="122" t="s">
        <v>8</v>
      </c>
      <c r="E9" s="123"/>
      <c r="F9" s="123"/>
      <c r="G9" s="123"/>
      <c r="H9" s="123"/>
      <c r="I9" s="123"/>
      <c r="J9" s="123"/>
      <c r="K9" s="123"/>
      <c r="L9" s="124"/>
      <c r="M9" s="16" t="s">
        <v>9</v>
      </c>
      <c r="N9" s="17"/>
      <c r="O9" s="16" t="s">
        <v>10</v>
      </c>
      <c r="P9" s="17"/>
      <c r="Q9" s="125" t="s">
        <v>11</v>
      </c>
      <c r="R9" s="126"/>
      <c r="S9" s="18" t="s">
        <v>12</v>
      </c>
    </row>
    <row r="10" spans="1:19" ht="9.75" customHeight="1" thickBot="1">
      <c r="A10" s="19"/>
      <c r="B10" s="20"/>
      <c r="C10" s="21"/>
      <c r="D10" s="22">
        <v>1</v>
      </c>
      <c r="E10" s="22"/>
      <c r="F10" s="22"/>
      <c r="G10" s="127">
        <v>2</v>
      </c>
      <c r="H10" s="128"/>
      <c r="I10" s="129"/>
      <c r="J10" s="127">
        <v>3</v>
      </c>
      <c r="K10" s="128"/>
      <c r="L10" s="129"/>
      <c r="M10" s="23"/>
      <c r="N10" s="24"/>
      <c r="O10" s="23"/>
      <c r="P10" s="24"/>
      <c r="Q10" s="23"/>
      <c r="R10" s="24"/>
      <c r="S10" s="25"/>
    </row>
    <row r="11" spans="1:19" ht="30" customHeight="1" thickTop="1">
      <c r="A11" s="45" t="s">
        <v>21</v>
      </c>
      <c r="B11" s="107" t="s">
        <v>170</v>
      </c>
      <c r="C11" s="107" t="s">
        <v>110</v>
      </c>
      <c r="D11" s="105">
        <v>19</v>
      </c>
      <c r="E11" s="50" t="s">
        <v>27</v>
      </c>
      <c r="F11" s="104">
        <v>21</v>
      </c>
      <c r="G11" s="55">
        <v>21</v>
      </c>
      <c r="H11" s="50" t="s">
        <v>27</v>
      </c>
      <c r="I11" s="56">
        <v>10</v>
      </c>
      <c r="J11" s="55">
        <v>14</v>
      </c>
      <c r="K11" s="50" t="s">
        <v>27</v>
      </c>
      <c r="L11" s="56">
        <v>21</v>
      </c>
      <c r="M11" s="51">
        <f>D11+G11+J11</f>
        <v>54</v>
      </c>
      <c r="N11" s="52">
        <f>F11+I11+L11</f>
        <v>52</v>
      </c>
      <c r="O11" s="94">
        <f>IF(D11&gt;F11,1,0)+IF(G11&gt;I11,1,0)+IF(J11&gt;L11,1,0)</f>
        <v>1</v>
      </c>
      <c r="P11" s="95">
        <f>IF(D11&lt;F11,1,0)+IF(G11&lt;I11,1,0)+IF(J11&lt;L11,1,0)</f>
        <v>2</v>
      </c>
      <c r="Q11" s="96">
        <f aca="true" t="shared" si="0" ref="Q11:R14">IF(O11=2,1,0)</f>
        <v>0</v>
      </c>
      <c r="R11" s="97">
        <f t="shared" si="0"/>
        <v>1</v>
      </c>
      <c r="S11" s="26"/>
    </row>
    <row r="12" spans="1:19" ht="30" customHeight="1">
      <c r="A12" s="45" t="s">
        <v>22</v>
      </c>
      <c r="B12" s="108" t="s">
        <v>171</v>
      </c>
      <c r="C12" s="108" t="s">
        <v>126</v>
      </c>
      <c r="D12" s="105">
        <v>20</v>
      </c>
      <c r="E12" s="50" t="s">
        <v>27</v>
      </c>
      <c r="F12" s="104">
        <v>22</v>
      </c>
      <c r="G12" s="55">
        <v>21</v>
      </c>
      <c r="H12" s="50" t="s">
        <v>27</v>
      </c>
      <c r="I12" s="56">
        <v>12</v>
      </c>
      <c r="J12" s="55">
        <v>21</v>
      </c>
      <c r="K12" s="50" t="s">
        <v>27</v>
      </c>
      <c r="L12" s="56">
        <v>16</v>
      </c>
      <c r="M12" s="51">
        <f>D12+G12+J12</f>
        <v>62</v>
      </c>
      <c r="N12" s="52">
        <f>F12+I12+L12</f>
        <v>50</v>
      </c>
      <c r="O12" s="94">
        <f>IF(D12&gt;F12,1,0)+IF(G12&gt;I12,1,0)+IF(J12&gt;L12,1,0)</f>
        <v>2</v>
      </c>
      <c r="P12" s="95">
        <f>IF(D12&lt;F12,1,0)+IF(G12&lt;I12,1,0)+IF(J12&lt;L12,1,0)</f>
        <v>1</v>
      </c>
      <c r="Q12" s="96">
        <f t="shared" si="0"/>
        <v>1</v>
      </c>
      <c r="R12" s="97">
        <f t="shared" si="0"/>
        <v>0</v>
      </c>
      <c r="S12" s="26"/>
    </row>
    <row r="13" spans="1:19" ht="30" customHeight="1">
      <c r="A13" s="45" t="s">
        <v>24</v>
      </c>
      <c r="B13" s="108" t="s">
        <v>156</v>
      </c>
      <c r="C13" s="108" t="s">
        <v>127</v>
      </c>
      <c r="D13" s="105">
        <v>21</v>
      </c>
      <c r="E13" s="50" t="s">
        <v>27</v>
      </c>
      <c r="F13" s="104">
        <v>18</v>
      </c>
      <c r="G13" s="55">
        <v>18</v>
      </c>
      <c r="H13" s="50" t="s">
        <v>27</v>
      </c>
      <c r="I13" s="56">
        <v>21</v>
      </c>
      <c r="J13" s="55">
        <v>21</v>
      </c>
      <c r="K13" s="50" t="s">
        <v>27</v>
      </c>
      <c r="L13" s="56">
        <v>12</v>
      </c>
      <c r="M13" s="51">
        <f>D13+G13+J13</f>
        <v>60</v>
      </c>
      <c r="N13" s="52">
        <f>F13+I13+L13</f>
        <v>51</v>
      </c>
      <c r="O13" s="94">
        <f>IF(D13&gt;F13,1,0)+IF(G13&gt;I13,1,0)+IF(J13&gt;L13,1,0)</f>
        <v>2</v>
      </c>
      <c r="P13" s="95">
        <f>IF(D13&lt;F13,1,0)+IF(G13&lt;I13,1,0)+IF(J13&lt;L13,1,0)</f>
        <v>1</v>
      </c>
      <c r="Q13" s="96">
        <f t="shared" si="0"/>
        <v>1</v>
      </c>
      <c r="R13" s="97">
        <f t="shared" si="0"/>
        <v>0</v>
      </c>
      <c r="S13" s="26"/>
    </row>
    <row r="14" spans="1:19" ht="30" customHeight="1" thickBot="1">
      <c r="A14" s="45" t="s">
        <v>23</v>
      </c>
      <c r="B14" s="108" t="s">
        <v>128</v>
      </c>
      <c r="C14" s="108" t="s">
        <v>131</v>
      </c>
      <c r="D14" s="105">
        <v>21</v>
      </c>
      <c r="E14" s="50" t="s">
        <v>27</v>
      </c>
      <c r="F14" s="104">
        <v>14</v>
      </c>
      <c r="G14" s="55">
        <v>21</v>
      </c>
      <c r="H14" s="50" t="s">
        <v>27</v>
      </c>
      <c r="I14" s="56">
        <v>14</v>
      </c>
      <c r="J14" s="55"/>
      <c r="K14" s="50" t="s">
        <v>27</v>
      </c>
      <c r="L14" s="56"/>
      <c r="M14" s="51">
        <f>D14+G14+J14</f>
        <v>42</v>
      </c>
      <c r="N14" s="52">
        <f>F14+I14+L14</f>
        <v>28</v>
      </c>
      <c r="O14" s="94">
        <f>IF(D14&gt;F14,1,0)+IF(G14&gt;I14,1,0)+IF(J14&gt;L14,1,0)</f>
        <v>2</v>
      </c>
      <c r="P14" s="95">
        <f>IF(D14&lt;F14,1,0)+IF(G14&lt;I14,1,0)+IF(J14&lt;L14,1,0)</f>
        <v>0</v>
      </c>
      <c r="Q14" s="96">
        <f t="shared" si="0"/>
        <v>1</v>
      </c>
      <c r="R14" s="97">
        <f t="shared" si="0"/>
        <v>0</v>
      </c>
      <c r="S14" s="26"/>
    </row>
    <row r="15" spans="1:19" ht="34.5" customHeight="1" thickBot="1">
      <c r="A15" s="100" t="s">
        <v>13</v>
      </c>
      <c r="B15" s="130" t="s">
        <v>60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1"/>
      <c r="M15" s="53">
        <f aca="true" t="shared" si="1" ref="M15:R15">SUM(M11:M14)</f>
        <v>218</v>
      </c>
      <c r="N15" s="54">
        <f t="shared" si="1"/>
        <v>181</v>
      </c>
      <c r="O15" s="98">
        <f t="shared" si="1"/>
        <v>7</v>
      </c>
      <c r="P15" s="99">
        <f t="shared" si="1"/>
        <v>4</v>
      </c>
      <c r="Q15" s="98">
        <f t="shared" si="1"/>
        <v>3</v>
      </c>
      <c r="R15" s="99">
        <f t="shared" si="1"/>
        <v>1</v>
      </c>
      <c r="S15" s="1"/>
    </row>
    <row r="16" spans="1:19" ht="15">
      <c r="A16" s="101"/>
      <c r="B16" s="102"/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27"/>
      <c r="N16" s="27"/>
      <c r="O16" s="27"/>
      <c r="P16" s="27"/>
      <c r="Q16" s="27"/>
      <c r="R16" s="27"/>
      <c r="S16" s="28" t="s">
        <v>14</v>
      </c>
    </row>
    <row r="17" ht="12.75">
      <c r="A17" s="30" t="s">
        <v>15</v>
      </c>
    </row>
    <row r="19" spans="1:2" ht="19.5" customHeight="1">
      <c r="A19" s="31" t="s">
        <v>16</v>
      </c>
      <c r="B19" s="3" t="s">
        <v>17</v>
      </c>
    </row>
    <row r="20" spans="1:2" ht="19.5" customHeight="1">
      <c r="A20" s="29"/>
      <c r="B20" s="3" t="s">
        <v>17</v>
      </c>
    </row>
    <row r="22" spans="1:20" ht="12.75">
      <c r="A22" s="33" t="s">
        <v>18</v>
      </c>
      <c r="C22" s="32"/>
      <c r="D22" s="33" t="s">
        <v>19</v>
      </c>
      <c r="E22" s="33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3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3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</sheetData>
  <sheetProtection/>
  <mergeCells count="6">
    <mergeCell ref="A4:S4"/>
    <mergeCell ref="D9:L9"/>
    <mergeCell ref="Q9:R9"/>
    <mergeCell ref="G10:I10"/>
    <mergeCell ref="J10:L10"/>
    <mergeCell ref="B15:L15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E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15.75390625" style="0" customWidth="1"/>
    <col min="3" max="3" width="1.75390625" style="0" customWidth="1"/>
    <col min="4" max="5" width="5.00390625" style="0" customWidth="1"/>
    <col min="6" max="7" width="1.75390625" style="0" customWidth="1"/>
    <col min="8" max="9" width="5.00390625" style="0" customWidth="1"/>
    <col min="10" max="11" width="1.75390625" style="0" customWidth="1"/>
    <col min="12" max="13" width="5.00390625" style="0" customWidth="1"/>
    <col min="14" max="15" width="1.75390625" style="0" customWidth="1"/>
    <col min="16" max="17" width="5.00390625" style="0" customWidth="1"/>
    <col min="18" max="19" width="1.75390625" style="0" customWidth="1"/>
    <col min="20" max="21" width="5.00390625" style="0" customWidth="1"/>
    <col min="22" max="22" width="1.75390625" style="0" customWidth="1"/>
    <col min="23" max="30" width="6.75390625" style="0" customWidth="1"/>
    <col min="31" max="31" width="8.125" style="0" customWidth="1"/>
  </cols>
  <sheetData>
    <row r="2" spans="2:3" ht="26.25">
      <c r="B2" s="46" t="s">
        <v>25</v>
      </c>
      <c r="C2" s="47" t="s">
        <v>88</v>
      </c>
    </row>
    <row r="3" spans="2:3" ht="15">
      <c r="B3" s="46" t="s">
        <v>26</v>
      </c>
      <c r="C3" s="48" t="s">
        <v>141</v>
      </c>
    </row>
    <row r="4" spans="2:3" ht="15">
      <c r="B4" s="46" t="s">
        <v>20</v>
      </c>
      <c r="C4" s="48" t="s">
        <v>178</v>
      </c>
    </row>
    <row r="5" ht="6" customHeight="1">
      <c r="B5" s="46"/>
    </row>
    <row r="6" spans="2:6" ht="5.25" customHeight="1" thickBot="1">
      <c r="B6" s="148"/>
      <c r="C6" s="149"/>
      <c r="D6" s="149"/>
      <c r="E6" s="149"/>
      <c r="F6" s="149"/>
    </row>
    <row r="7" spans="2:31" ht="12.75">
      <c r="B7" s="268"/>
      <c r="C7" s="150"/>
      <c r="D7" s="151"/>
      <c r="E7" s="151"/>
      <c r="F7" s="152"/>
      <c r="G7" s="150"/>
      <c r="H7" s="151"/>
      <c r="I7" s="151"/>
      <c r="J7" s="152"/>
      <c r="K7" s="153"/>
      <c r="L7" s="154"/>
      <c r="M7" s="154"/>
      <c r="N7" s="155"/>
      <c r="O7" s="150"/>
      <c r="P7" s="151"/>
      <c r="Q7" s="151"/>
      <c r="R7" s="152"/>
      <c r="S7" s="153"/>
      <c r="T7" s="154"/>
      <c r="U7" s="154"/>
      <c r="V7" s="155"/>
      <c r="W7" s="156"/>
      <c r="X7" s="157"/>
      <c r="Y7" s="158"/>
      <c r="Z7" s="157"/>
      <c r="AA7" s="153"/>
      <c r="AB7" s="155"/>
      <c r="AC7" s="158"/>
      <c r="AD7" s="157"/>
      <c r="AE7" s="159"/>
    </row>
    <row r="8" spans="2:31" ht="12.75">
      <c r="B8" s="269"/>
      <c r="C8" s="160" t="str">
        <f>B12</f>
        <v>Králův Dvůr</v>
      </c>
      <c r="D8" s="161"/>
      <c r="E8" s="161"/>
      <c r="F8" s="162"/>
      <c r="G8" s="160" t="str">
        <f>B17</f>
        <v>Jupíci</v>
      </c>
      <c r="H8" s="161"/>
      <c r="I8" s="161"/>
      <c r="J8" s="162"/>
      <c r="K8" s="160" t="str">
        <f>B22</f>
        <v>Krumloš</v>
      </c>
      <c r="L8" s="161"/>
      <c r="M8" s="161"/>
      <c r="N8" s="162"/>
      <c r="O8" s="160" t="str">
        <f>B27</f>
        <v>GOGO</v>
      </c>
      <c r="P8" s="161"/>
      <c r="Q8" s="161"/>
      <c r="R8" s="162"/>
      <c r="S8" s="160" t="str">
        <f>B32</f>
        <v>Rebelové</v>
      </c>
      <c r="T8" s="161"/>
      <c r="U8" s="161"/>
      <c r="V8" s="162"/>
      <c r="W8" s="163"/>
      <c r="X8" s="164"/>
      <c r="Y8" s="165"/>
      <c r="Z8" s="164"/>
      <c r="AA8" s="166"/>
      <c r="AB8" s="49"/>
      <c r="AC8" s="165"/>
      <c r="AD8" s="164"/>
      <c r="AE8" s="167" t="s">
        <v>172</v>
      </c>
    </row>
    <row r="9" spans="2:31" ht="12.75">
      <c r="B9" s="269"/>
      <c r="C9" s="160"/>
      <c r="D9" s="161"/>
      <c r="E9" s="161"/>
      <c r="F9" s="162"/>
      <c r="G9" s="160"/>
      <c r="H9" s="161"/>
      <c r="I9" s="161"/>
      <c r="J9" s="162"/>
      <c r="K9" s="160"/>
      <c r="L9" s="161"/>
      <c r="M9" s="161"/>
      <c r="N9" s="162"/>
      <c r="O9" s="160"/>
      <c r="P9" s="161"/>
      <c r="Q9" s="161"/>
      <c r="R9" s="162"/>
      <c r="S9" s="160"/>
      <c r="T9" s="161"/>
      <c r="U9" s="161"/>
      <c r="V9" s="162"/>
      <c r="W9" s="168" t="s">
        <v>173</v>
      </c>
      <c r="X9" s="169"/>
      <c r="Y9" s="170" t="s">
        <v>174</v>
      </c>
      <c r="Z9" s="169"/>
      <c r="AA9" s="171" t="s">
        <v>175</v>
      </c>
      <c r="AB9" s="169"/>
      <c r="AC9" s="171" t="s">
        <v>176</v>
      </c>
      <c r="AD9" s="169"/>
      <c r="AE9" s="167" t="s">
        <v>177</v>
      </c>
    </row>
    <row r="10" spans="2:31" ht="13.5" thickBot="1">
      <c r="B10" s="270"/>
      <c r="C10" s="172"/>
      <c r="D10" s="173"/>
      <c r="E10" s="173"/>
      <c r="F10" s="174"/>
      <c r="G10" s="172"/>
      <c r="H10" s="173"/>
      <c r="I10" s="173"/>
      <c r="J10" s="174"/>
      <c r="K10" s="172"/>
      <c r="L10" s="173"/>
      <c r="M10" s="173"/>
      <c r="N10" s="174"/>
      <c r="O10" s="172"/>
      <c r="P10" s="173"/>
      <c r="Q10" s="173"/>
      <c r="R10" s="174"/>
      <c r="S10" s="172"/>
      <c r="T10" s="173"/>
      <c r="U10" s="173"/>
      <c r="V10" s="174"/>
      <c r="W10" s="175"/>
      <c r="X10" s="176"/>
      <c r="Y10" s="177"/>
      <c r="Z10" s="176"/>
      <c r="AA10" s="178"/>
      <c r="AB10" s="176"/>
      <c r="AC10" s="178"/>
      <c r="AD10" s="176"/>
      <c r="AE10" s="179"/>
    </row>
    <row r="11" spans="2:31" ht="15.75" customHeight="1" thickTop="1">
      <c r="B11" s="180"/>
      <c r="C11" s="271"/>
      <c r="D11" s="271"/>
      <c r="E11" s="271"/>
      <c r="F11" s="272"/>
      <c r="G11" s="181"/>
      <c r="H11" s="182"/>
      <c r="I11" s="182"/>
      <c r="J11" s="183"/>
      <c r="K11" s="181"/>
      <c r="L11" s="182"/>
      <c r="M11" s="182"/>
      <c r="N11" s="183"/>
      <c r="O11" s="181"/>
      <c r="P11" s="182"/>
      <c r="Q11" s="182"/>
      <c r="R11" s="183"/>
      <c r="S11" s="181"/>
      <c r="T11" s="182"/>
      <c r="U11" s="182"/>
      <c r="V11" s="183"/>
      <c r="W11" s="184"/>
      <c r="X11" s="185"/>
      <c r="Y11" s="186"/>
      <c r="Z11" s="187"/>
      <c r="AA11" s="188"/>
      <c r="AB11" s="189"/>
      <c r="AC11" s="190"/>
      <c r="AD11" s="191"/>
      <c r="AE11" s="167"/>
    </row>
    <row r="12" spans="2:31" ht="15.75" customHeight="1">
      <c r="B12" s="192" t="s">
        <v>94</v>
      </c>
      <c r="C12" s="273"/>
      <c r="D12" s="274"/>
      <c r="E12" s="274"/>
      <c r="F12" s="275"/>
      <c r="G12" s="193"/>
      <c r="H12" s="194">
        <f>'5.k.Jup_Krá'!R15</f>
        <v>1</v>
      </c>
      <c r="I12" s="195">
        <f>'5.k.Jup_Krá'!Q15</f>
        <v>3</v>
      </c>
      <c r="J12" s="196"/>
      <c r="K12" s="197"/>
      <c r="L12" s="194">
        <f>'2.k.Krá_Krum'!Q15</f>
        <v>2</v>
      </c>
      <c r="M12" s="195">
        <f>'2.k.Krá_Krum'!R15</f>
        <v>2</v>
      </c>
      <c r="N12" s="196"/>
      <c r="O12" s="193"/>
      <c r="P12" s="194">
        <f>'4.k.Krá_GoGo'!Q15</f>
        <v>3</v>
      </c>
      <c r="Q12" s="195">
        <f>'4.k.Krá_GoGo'!R15</f>
        <v>1</v>
      </c>
      <c r="R12" s="196"/>
      <c r="S12" s="197"/>
      <c r="T12" s="194">
        <f>'1.k.Krá_Reb'!Q15</f>
        <v>4</v>
      </c>
      <c r="U12" s="195">
        <f>'1.k.Krá_Reb'!R15</f>
        <v>0</v>
      </c>
      <c r="V12" s="196"/>
      <c r="W12" s="184"/>
      <c r="X12" s="185"/>
      <c r="Y12" s="186"/>
      <c r="Z12" s="187"/>
      <c r="AA12" s="198">
        <f>H12+L12+P12+T12</f>
        <v>10</v>
      </c>
      <c r="AB12" s="199">
        <f>M12+I12+Q12+U12</f>
        <v>6</v>
      </c>
      <c r="AC12" s="190"/>
      <c r="AD12" s="191"/>
      <c r="AE12" s="200">
        <v>2</v>
      </c>
    </row>
    <row r="13" spans="2:31" ht="15.75" customHeight="1">
      <c r="B13" s="192"/>
      <c r="C13" s="273"/>
      <c r="D13" s="274"/>
      <c r="E13" s="274"/>
      <c r="F13" s="275"/>
      <c r="G13" s="193"/>
      <c r="H13" s="201">
        <f>'5.k.Jup_Krá'!P15</f>
        <v>4</v>
      </c>
      <c r="I13" s="201">
        <f>'5.k.Jup_Krá'!O15</f>
        <v>7</v>
      </c>
      <c r="J13" s="196"/>
      <c r="K13" s="197"/>
      <c r="L13" s="201">
        <f>'2.k.Krá_Krum'!O15</f>
        <v>6</v>
      </c>
      <c r="M13" s="201">
        <f>'2.k.Krá_Krum'!P15</f>
        <v>4</v>
      </c>
      <c r="N13" s="196"/>
      <c r="O13" s="193"/>
      <c r="P13" s="201">
        <f>'4.k.Krá_GoGo'!O15</f>
        <v>6</v>
      </c>
      <c r="Q13" s="201">
        <f>'4.k.Krá_GoGo'!P15</f>
        <v>2</v>
      </c>
      <c r="R13" s="196"/>
      <c r="S13" s="197"/>
      <c r="T13" s="201">
        <f>'1.k.Krá_Reb'!O15</f>
        <v>8</v>
      </c>
      <c r="U13" s="201">
        <f>'1.k.Krá_Reb'!P15</f>
        <v>2</v>
      </c>
      <c r="V13" s="196"/>
      <c r="W13" s="184"/>
      <c r="X13" s="185"/>
      <c r="Y13" s="186">
        <f>H13+L13+P13+T13</f>
        <v>24</v>
      </c>
      <c r="Z13" s="187">
        <f>I13+M13+Q13+U13</f>
        <v>15</v>
      </c>
      <c r="AA13" s="202">
        <f>AA12-AB12</f>
        <v>4</v>
      </c>
      <c r="AB13" s="203"/>
      <c r="AC13" s="204">
        <v>9</v>
      </c>
      <c r="AD13" s="205"/>
      <c r="AE13" s="200"/>
    </row>
    <row r="14" spans="2:31" ht="15.75" customHeight="1">
      <c r="B14" s="192"/>
      <c r="C14" s="271"/>
      <c r="D14" s="271"/>
      <c r="E14" s="271"/>
      <c r="F14" s="272"/>
      <c r="G14" s="206"/>
      <c r="H14" s="207">
        <f>'5.k.Jup_Krá'!N15</f>
        <v>181</v>
      </c>
      <c r="I14" s="208">
        <f>'5.k.Jup_Krá'!M15</f>
        <v>218</v>
      </c>
      <c r="J14" s="209"/>
      <c r="K14" s="206"/>
      <c r="L14" s="207">
        <f>'2.k.Krá_Krum'!M15</f>
        <v>177</v>
      </c>
      <c r="M14" s="208">
        <f>'2.k.Krá_Krum'!N15</f>
        <v>174</v>
      </c>
      <c r="N14" s="209"/>
      <c r="O14" s="206"/>
      <c r="P14" s="207">
        <f>'4.k.Krá_GoGo'!M15</f>
        <v>166</v>
      </c>
      <c r="Q14" s="208">
        <f>'4.k.Krá_GoGo'!N15</f>
        <v>132</v>
      </c>
      <c r="R14" s="209"/>
      <c r="S14" s="206"/>
      <c r="T14" s="207">
        <f>'1.k.Krá_Reb'!M15</f>
        <v>203</v>
      </c>
      <c r="U14" s="208">
        <f>'1.k.Krá_Reb'!N15</f>
        <v>149</v>
      </c>
      <c r="V14" s="209"/>
      <c r="W14" s="210">
        <f>H14+L14+P14+T14</f>
        <v>727</v>
      </c>
      <c r="X14" s="211">
        <f>I14+M14+Q14+U14</f>
        <v>673</v>
      </c>
      <c r="Y14" s="212">
        <f>Y13-Z13</f>
        <v>9</v>
      </c>
      <c r="Z14" s="213"/>
      <c r="AA14" s="188"/>
      <c r="AB14" s="189"/>
      <c r="AC14" s="190"/>
      <c r="AD14" s="191"/>
      <c r="AE14" s="200"/>
    </row>
    <row r="15" spans="2:31" ht="15.75" customHeight="1">
      <c r="B15" s="214"/>
      <c r="C15" s="276"/>
      <c r="D15" s="276"/>
      <c r="E15" s="276"/>
      <c r="F15" s="277"/>
      <c r="G15" s="215"/>
      <c r="H15" s="216"/>
      <c r="I15" s="216"/>
      <c r="J15" s="217"/>
      <c r="K15" s="215"/>
      <c r="L15" s="216"/>
      <c r="M15" s="216"/>
      <c r="N15" s="217"/>
      <c r="O15" s="215"/>
      <c r="P15" s="216"/>
      <c r="Q15" s="216"/>
      <c r="R15" s="217"/>
      <c r="S15" s="215"/>
      <c r="T15" s="216"/>
      <c r="U15" s="216"/>
      <c r="V15" s="217"/>
      <c r="W15" s="218">
        <f>W14-X14</f>
        <v>54</v>
      </c>
      <c r="X15" s="219"/>
      <c r="Y15" s="220"/>
      <c r="Z15" s="221"/>
      <c r="AA15" s="222"/>
      <c r="AB15" s="223"/>
      <c r="AC15" s="224"/>
      <c r="AD15" s="225"/>
      <c r="AE15" s="226"/>
    </row>
    <row r="16" spans="2:31" ht="15.75" customHeight="1">
      <c r="B16" s="192"/>
      <c r="C16" s="227"/>
      <c r="D16" s="227"/>
      <c r="E16" s="227"/>
      <c r="F16" s="228"/>
      <c r="G16" s="278"/>
      <c r="H16" s="279"/>
      <c r="I16" s="279"/>
      <c r="J16" s="280"/>
      <c r="K16" s="229"/>
      <c r="L16" s="230"/>
      <c r="M16" s="230"/>
      <c r="N16" s="231"/>
      <c r="O16" s="229"/>
      <c r="P16" s="230"/>
      <c r="Q16" s="230"/>
      <c r="R16" s="231"/>
      <c r="S16" s="229"/>
      <c r="T16" s="230"/>
      <c r="U16" s="230"/>
      <c r="V16" s="231"/>
      <c r="W16" s="184"/>
      <c r="X16" s="185"/>
      <c r="Y16" s="232"/>
      <c r="Z16" s="187"/>
      <c r="AA16" s="188"/>
      <c r="AB16" s="189"/>
      <c r="AC16" s="190"/>
      <c r="AD16" s="191"/>
      <c r="AE16" s="167"/>
    </row>
    <row r="17" spans="2:31" ht="15.75" customHeight="1">
      <c r="B17" s="192" t="s">
        <v>60</v>
      </c>
      <c r="C17" s="195"/>
      <c r="D17" s="194">
        <f>I12</f>
        <v>3</v>
      </c>
      <c r="E17" s="195">
        <f>H12</f>
        <v>1</v>
      </c>
      <c r="F17" s="196"/>
      <c r="G17" s="281"/>
      <c r="H17" s="282"/>
      <c r="I17" s="282"/>
      <c r="J17" s="283"/>
      <c r="K17" s="197"/>
      <c r="L17" s="194">
        <f>'3.k.Jup_Krum'!Q15</f>
        <v>3</v>
      </c>
      <c r="M17" s="195">
        <f>'3.k.Jup_Krum'!R15</f>
        <v>1</v>
      </c>
      <c r="N17" s="196"/>
      <c r="O17" s="197"/>
      <c r="P17" s="194">
        <f>'2.k.Jup_GoGo'!Q15</f>
        <v>3</v>
      </c>
      <c r="Q17" s="195">
        <f>'2.k.Jup_GoGo'!R15</f>
        <v>1</v>
      </c>
      <c r="R17" s="196"/>
      <c r="S17" s="197"/>
      <c r="T17" s="194">
        <f>'4.k.Jup_Reb'!Q15</f>
        <v>2</v>
      </c>
      <c r="U17" s="195">
        <f>'4.k.Jup_Reb'!R15</f>
        <v>2</v>
      </c>
      <c r="V17" s="196"/>
      <c r="W17" s="184"/>
      <c r="X17" s="185"/>
      <c r="Y17" s="232"/>
      <c r="Z17" s="187"/>
      <c r="AA17" s="198">
        <f>D17+L17+P17+T17</f>
        <v>11</v>
      </c>
      <c r="AB17" s="199">
        <f>E17+M17+Q17+U17</f>
        <v>5</v>
      </c>
      <c r="AC17" s="190"/>
      <c r="AD17" s="191"/>
      <c r="AE17" s="200">
        <v>1</v>
      </c>
    </row>
    <row r="18" spans="2:31" ht="15.75" customHeight="1">
      <c r="B18" s="192"/>
      <c r="C18" s="233"/>
      <c r="D18" s="201">
        <f>I13</f>
        <v>7</v>
      </c>
      <c r="E18" s="201">
        <f>H13</f>
        <v>4</v>
      </c>
      <c r="F18" s="234"/>
      <c r="G18" s="281"/>
      <c r="H18" s="282"/>
      <c r="I18" s="282"/>
      <c r="J18" s="283"/>
      <c r="K18" s="197"/>
      <c r="L18" s="201">
        <f>'3.k.Jup_Krum'!O15</f>
        <v>7</v>
      </c>
      <c r="M18" s="201">
        <f>'3.k.Jup_Krum'!P15</f>
        <v>2</v>
      </c>
      <c r="N18" s="196"/>
      <c r="O18" s="197"/>
      <c r="P18" s="201">
        <f>'2.k.Jup_GoGo'!O15</f>
        <v>7</v>
      </c>
      <c r="Q18" s="201">
        <f>'2.k.Jup_GoGo'!P15</f>
        <v>3</v>
      </c>
      <c r="R18" s="196"/>
      <c r="S18" s="197"/>
      <c r="T18" s="201">
        <f>'4.k.Jup_Reb'!O15</f>
        <v>5</v>
      </c>
      <c r="U18" s="201">
        <f>'4.k.Jup_Reb'!P15</f>
        <v>4</v>
      </c>
      <c r="V18" s="196"/>
      <c r="W18" s="184"/>
      <c r="X18" s="185"/>
      <c r="Y18" s="186">
        <f>L18+D18+P18+T18</f>
        <v>26</v>
      </c>
      <c r="Z18" s="187">
        <f>E18+M18+Q18+U18</f>
        <v>13</v>
      </c>
      <c r="AA18" s="202">
        <f>AA17-AB17</f>
        <v>6</v>
      </c>
      <c r="AB18" s="203"/>
      <c r="AC18" s="204">
        <v>11</v>
      </c>
      <c r="AD18" s="205"/>
      <c r="AE18" s="200"/>
    </row>
    <row r="19" spans="2:31" ht="15.75" customHeight="1">
      <c r="B19" s="192"/>
      <c r="C19" s="235"/>
      <c r="D19" s="236">
        <f>I14</f>
        <v>218</v>
      </c>
      <c r="E19" s="237">
        <f>H14</f>
        <v>181</v>
      </c>
      <c r="F19" s="209"/>
      <c r="G19" s="284"/>
      <c r="H19" s="285"/>
      <c r="I19" s="285"/>
      <c r="J19" s="286"/>
      <c r="K19" s="206"/>
      <c r="L19" s="207">
        <f>'3.k.Jup_Krum'!M15</f>
        <v>178</v>
      </c>
      <c r="M19" s="208">
        <f>'3.k.Jup_Krum'!N15</f>
        <v>129</v>
      </c>
      <c r="N19" s="209"/>
      <c r="O19" s="206"/>
      <c r="P19" s="207">
        <f>'2.k.Jup_GoGo'!M15</f>
        <v>190</v>
      </c>
      <c r="Q19" s="208">
        <f>'2.k.Jup_GoGo'!N15</f>
        <v>155</v>
      </c>
      <c r="R19" s="209"/>
      <c r="S19" s="206"/>
      <c r="T19" s="207">
        <f>'4.k.Jup_Reb'!M15</f>
        <v>169</v>
      </c>
      <c r="U19" s="208">
        <f>'4.k.Jup_Reb'!N15</f>
        <v>168</v>
      </c>
      <c r="V19" s="209"/>
      <c r="W19" s="210">
        <f>D19+L19+P19+T19</f>
        <v>755</v>
      </c>
      <c r="X19" s="211">
        <f>M19+E19+Q19+U19</f>
        <v>633</v>
      </c>
      <c r="Y19" s="212">
        <f>Y18-Z18</f>
        <v>13</v>
      </c>
      <c r="Z19" s="213"/>
      <c r="AA19" s="188"/>
      <c r="AB19" s="189"/>
      <c r="AC19" s="190"/>
      <c r="AD19" s="191"/>
      <c r="AE19" s="200"/>
    </row>
    <row r="20" spans="2:31" ht="15.75" customHeight="1">
      <c r="B20" s="214"/>
      <c r="C20" s="238"/>
      <c r="D20" s="238"/>
      <c r="E20" s="238"/>
      <c r="F20" s="239"/>
      <c r="G20" s="287"/>
      <c r="H20" s="276"/>
      <c r="I20" s="276"/>
      <c r="J20" s="277"/>
      <c r="K20" s="215"/>
      <c r="L20" s="216"/>
      <c r="M20" s="216"/>
      <c r="N20" s="217"/>
      <c r="O20" s="215"/>
      <c r="P20" s="216"/>
      <c r="Q20" s="216"/>
      <c r="R20" s="217"/>
      <c r="S20" s="215"/>
      <c r="T20" s="216"/>
      <c r="U20" s="216"/>
      <c r="V20" s="217"/>
      <c r="W20" s="218">
        <f>W19-X19</f>
        <v>122</v>
      </c>
      <c r="X20" s="219"/>
      <c r="Y20" s="220"/>
      <c r="Z20" s="221"/>
      <c r="AA20" s="222"/>
      <c r="AB20" s="223"/>
      <c r="AC20" s="224"/>
      <c r="AD20" s="225"/>
      <c r="AE20" s="226"/>
    </row>
    <row r="21" spans="2:31" ht="15.75" customHeight="1">
      <c r="B21" s="192"/>
      <c r="C21" s="233"/>
      <c r="D21" s="233"/>
      <c r="E21" s="233"/>
      <c r="F21" s="234"/>
      <c r="G21" s="240"/>
      <c r="H21" s="241"/>
      <c r="I21" s="241"/>
      <c r="J21" s="242"/>
      <c r="K21" s="288"/>
      <c r="L21" s="289"/>
      <c r="M21" s="289"/>
      <c r="N21" s="290"/>
      <c r="O21" s="240"/>
      <c r="P21" s="241"/>
      <c r="Q21" s="241"/>
      <c r="R21" s="242"/>
      <c r="S21" s="229"/>
      <c r="T21" s="230"/>
      <c r="U21" s="230"/>
      <c r="V21" s="231"/>
      <c r="W21" s="184"/>
      <c r="X21" s="185"/>
      <c r="Y21" s="232"/>
      <c r="Z21" s="187"/>
      <c r="AA21" s="188"/>
      <c r="AB21" s="189"/>
      <c r="AC21" s="190"/>
      <c r="AD21" s="191"/>
      <c r="AE21" s="167"/>
    </row>
    <row r="22" spans="2:31" ht="15.75" customHeight="1">
      <c r="B22" s="192" t="s">
        <v>29</v>
      </c>
      <c r="C22" s="233"/>
      <c r="D22" s="194">
        <f>M12</f>
        <v>2</v>
      </c>
      <c r="E22" s="195">
        <f>L12</f>
        <v>2</v>
      </c>
      <c r="F22" s="234"/>
      <c r="G22" s="243"/>
      <c r="H22" s="244">
        <f>M17</f>
        <v>1</v>
      </c>
      <c r="I22" s="245">
        <f>L17</f>
        <v>3</v>
      </c>
      <c r="J22" s="246"/>
      <c r="K22" s="288"/>
      <c r="L22" s="289"/>
      <c r="M22" s="289"/>
      <c r="N22" s="290"/>
      <c r="O22" s="243"/>
      <c r="P22" s="244">
        <f>'1.k.Krum_GoGo'!Q15</f>
        <v>3</v>
      </c>
      <c r="Q22" s="245">
        <f>'1.k.Krum_GoGo'!R15</f>
        <v>1</v>
      </c>
      <c r="R22" s="246"/>
      <c r="S22" s="197"/>
      <c r="T22" s="194">
        <f>'5.k.Krum_Reb'!Q15</f>
        <v>1</v>
      </c>
      <c r="U22" s="195">
        <f>'5.k.Krum_Reb'!R15</f>
        <v>3</v>
      </c>
      <c r="V22" s="196"/>
      <c r="W22" s="184"/>
      <c r="X22" s="185"/>
      <c r="Y22" s="232"/>
      <c r="Z22" s="187"/>
      <c r="AA22" s="198">
        <f>D22+H22+P22+T22</f>
        <v>7</v>
      </c>
      <c r="AB22" s="199">
        <f>E22+I22+Q22+U22</f>
        <v>9</v>
      </c>
      <c r="AC22" s="190"/>
      <c r="AD22" s="191"/>
      <c r="AE22" s="200">
        <v>4</v>
      </c>
    </row>
    <row r="23" spans="2:31" ht="15.75" customHeight="1">
      <c r="B23" s="192"/>
      <c r="C23" s="233"/>
      <c r="D23" s="247">
        <f>M13</f>
        <v>4</v>
      </c>
      <c r="E23" s="247">
        <f>L13</f>
        <v>6</v>
      </c>
      <c r="F23" s="234"/>
      <c r="G23" s="243"/>
      <c r="H23" s="248">
        <f>M18</f>
        <v>2</v>
      </c>
      <c r="I23" s="248">
        <f>L18</f>
        <v>7</v>
      </c>
      <c r="J23" s="246"/>
      <c r="K23" s="288"/>
      <c r="L23" s="289"/>
      <c r="M23" s="289"/>
      <c r="N23" s="290"/>
      <c r="O23" s="243"/>
      <c r="P23" s="248">
        <f>'1.k.Krum_GoGo'!O15</f>
        <v>6</v>
      </c>
      <c r="Q23" s="248">
        <f>'1.k.Krum_GoGo'!P15</f>
        <v>2</v>
      </c>
      <c r="R23" s="246"/>
      <c r="S23" s="197"/>
      <c r="T23" s="201">
        <f>'5.k.Krum_Reb'!O15</f>
        <v>3</v>
      </c>
      <c r="U23" s="201">
        <f>'5.k.Krum_Reb'!P15</f>
        <v>6</v>
      </c>
      <c r="V23" s="196"/>
      <c r="W23" s="184"/>
      <c r="X23" s="185"/>
      <c r="Y23" s="186">
        <f>D23+H23+P23+T23</f>
        <v>15</v>
      </c>
      <c r="Z23" s="187">
        <f>E23+I23+Q23+U23</f>
        <v>21</v>
      </c>
      <c r="AA23" s="202">
        <f>AA22-AB22</f>
        <v>-2</v>
      </c>
      <c r="AB23" s="203"/>
      <c r="AC23" s="204">
        <v>7</v>
      </c>
      <c r="AD23" s="205"/>
      <c r="AE23" s="200"/>
    </row>
    <row r="24" spans="2:31" ht="15.75" customHeight="1">
      <c r="B24" s="192"/>
      <c r="C24" s="233"/>
      <c r="D24" s="249">
        <f>M14</f>
        <v>174</v>
      </c>
      <c r="E24" s="250">
        <f>L14</f>
        <v>177</v>
      </c>
      <c r="F24" s="234"/>
      <c r="G24" s="243"/>
      <c r="H24" s="251">
        <f>M19</f>
        <v>129</v>
      </c>
      <c r="I24" s="252">
        <f>L19</f>
        <v>178</v>
      </c>
      <c r="J24" s="246"/>
      <c r="K24" s="288"/>
      <c r="L24" s="289"/>
      <c r="M24" s="289"/>
      <c r="N24" s="290"/>
      <c r="O24" s="243"/>
      <c r="P24" s="294">
        <f>'1.k.Krum_GoGo'!M15</f>
        <v>159</v>
      </c>
      <c r="Q24" s="295">
        <f>'1.k.Krum_GoGo'!N15</f>
        <v>122</v>
      </c>
      <c r="R24" s="246"/>
      <c r="S24" s="206"/>
      <c r="T24" s="207">
        <f>'5.k.Krum_Reb'!M15</f>
        <v>142</v>
      </c>
      <c r="U24" s="208">
        <f>'5.k.Krum_Reb'!N15</f>
        <v>174</v>
      </c>
      <c r="V24" s="209"/>
      <c r="W24" s="210">
        <f>D24+H24+P24+T24</f>
        <v>604</v>
      </c>
      <c r="X24" s="211">
        <f>I24+E24+Q24+U24</f>
        <v>651</v>
      </c>
      <c r="Y24" s="212">
        <f>Y23-Z23</f>
        <v>-6</v>
      </c>
      <c r="Z24" s="213"/>
      <c r="AA24" s="188"/>
      <c r="AB24" s="189"/>
      <c r="AC24" s="190"/>
      <c r="AD24" s="191"/>
      <c r="AE24" s="200"/>
    </row>
    <row r="25" spans="2:31" ht="15.75" customHeight="1">
      <c r="B25" s="214"/>
      <c r="C25" s="238"/>
      <c r="D25" s="238"/>
      <c r="E25" s="238"/>
      <c r="F25" s="239"/>
      <c r="G25" s="299"/>
      <c r="H25" s="300"/>
      <c r="I25" s="300"/>
      <c r="J25" s="301"/>
      <c r="K25" s="302"/>
      <c r="L25" s="303"/>
      <c r="M25" s="303"/>
      <c r="N25" s="304"/>
      <c r="O25" s="299"/>
      <c r="P25" s="300"/>
      <c r="Q25" s="300"/>
      <c r="R25" s="301"/>
      <c r="S25" s="215"/>
      <c r="T25" s="216"/>
      <c r="U25" s="216"/>
      <c r="V25" s="217"/>
      <c r="W25" s="218">
        <f>W24-X24</f>
        <v>-47</v>
      </c>
      <c r="X25" s="219"/>
      <c r="Y25" s="220"/>
      <c r="Z25" s="221"/>
      <c r="AA25" s="222"/>
      <c r="AB25" s="223"/>
      <c r="AC25" s="307"/>
      <c r="AD25" s="225"/>
      <c r="AE25" s="226"/>
    </row>
    <row r="26" spans="2:31" ht="15.75" customHeight="1">
      <c r="B26" s="298"/>
      <c r="C26" s="233"/>
      <c r="D26" s="233"/>
      <c r="E26" s="233"/>
      <c r="F26" s="234"/>
      <c r="G26" s="181"/>
      <c r="H26" s="182"/>
      <c r="I26" s="182"/>
      <c r="J26" s="183"/>
      <c r="K26" s="181"/>
      <c r="L26" s="182"/>
      <c r="M26" s="182"/>
      <c r="N26" s="183"/>
      <c r="O26" s="288"/>
      <c r="P26" s="289"/>
      <c r="Q26" s="289"/>
      <c r="R26" s="290"/>
      <c r="S26" s="181"/>
      <c r="T26" s="182"/>
      <c r="U26" s="182"/>
      <c r="V26" s="183"/>
      <c r="W26" s="184"/>
      <c r="X26" s="185"/>
      <c r="Y26" s="186"/>
      <c r="Z26" s="187"/>
      <c r="AA26" s="188"/>
      <c r="AB26" s="189"/>
      <c r="AC26" s="190"/>
      <c r="AD26" s="191"/>
      <c r="AE26" s="167"/>
    </row>
    <row r="27" spans="2:31" ht="15.75" customHeight="1">
      <c r="B27" s="192" t="s">
        <v>28</v>
      </c>
      <c r="C27" s="233"/>
      <c r="D27" s="194">
        <f>Q12</f>
        <v>1</v>
      </c>
      <c r="E27" s="195">
        <f>P12</f>
        <v>3</v>
      </c>
      <c r="F27" s="234"/>
      <c r="G27" s="193"/>
      <c r="H27" s="194">
        <f>Q17</f>
        <v>1</v>
      </c>
      <c r="I27" s="195">
        <f>P17</f>
        <v>3</v>
      </c>
      <c r="J27" s="196"/>
      <c r="K27" s="197"/>
      <c r="L27" s="194">
        <f>Q22</f>
        <v>1</v>
      </c>
      <c r="M27" s="195">
        <f>P22</f>
        <v>3</v>
      </c>
      <c r="N27" s="196"/>
      <c r="O27" s="288"/>
      <c r="P27" s="289"/>
      <c r="Q27" s="289"/>
      <c r="R27" s="290"/>
      <c r="S27" s="197"/>
      <c r="T27" s="194">
        <f>'3.k.GoGo_Reb'!Q15</f>
        <v>1</v>
      </c>
      <c r="U27" s="195">
        <f>'3.k.GoGo_Reb'!R15</f>
        <v>3</v>
      </c>
      <c r="V27" s="196"/>
      <c r="W27" s="184"/>
      <c r="X27" s="185"/>
      <c r="Y27" s="186"/>
      <c r="Z27" s="187"/>
      <c r="AA27" s="198">
        <f>H27+L27+D27+T27</f>
        <v>4</v>
      </c>
      <c r="AB27" s="199">
        <f>M27+I27+E27+U27</f>
        <v>12</v>
      </c>
      <c r="AC27" s="190"/>
      <c r="AD27" s="191"/>
      <c r="AE27" s="200">
        <v>5</v>
      </c>
    </row>
    <row r="28" spans="2:31" ht="15.75" customHeight="1">
      <c r="B28" s="192"/>
      <c r="C28" s="233"/>
      <c r="D28" s="247">
        <f>Q13</f>
        <v>2</v>
      </c>
      <c r="E28" s="247">
        <f>P13</f>
        <v>6</v>
      </c>
      <c r="F28" s="234"/>
      <c r="G28" s="193"/>
      <c r="H28" s="201">
        <f>Q18</f>
        <v>3</v>
      </c>
      <c r="I28" s="201">
        <f>P18</f>
        <v>7</v>
      </c>
      <c r="J28" s="196"/>
      <c r="K28" s="197"/>
      <c r="L28" s="201">
        <f>Q23</f>
        <v>2</v>
      </c>
      <c r="M28" s="201">
        <f>P23</f>
        <v>6</v>
      </c>
      <c r="N28" s="196"/>
      <c r="O28" s="288"/>
      <c r="P28" s="289"/>
      <c r="Q28" s="289"/>
      <c r="R28" s="290"/>
      <c r="S28" s="197"/>
      <c r="T28" s="201">
        <f>'3.k.GoGo_Reb'!O15</f>
        <v>3</v>
      </c>
      <c r="U28" s="201">
        <f>'3.k.GoGo_Reb'!P15</f>
        <v>7</v>
      </c>
      <c r="V28" s="196"/>
      <c r="W28" s="184"/>
      <c r="X28" s="185"/>
      <c r="Y28" s="186">
        <f>H28+L28+D28+T28</f>
        <v>10</v>
      </c>
      <c r="Z28" s="187">
        <f>I28+M28+E28+U28</f>
        <v>26</v>
      </c>
      <c r="AA28" s="202">
        <f>AA27-AB27</f>
        <v>-8</v>
      </c>
      <c r="AB28" s="203"/>
      <c r="AC28" s="204">
        <v>4</v>
      </c>
      <c r="AD28" s="205"/>
      <c r="AE28" s="200"/>
    </row>
    <row r="29" spans="2:31" ht="15.75" customHeight="1">
      <c r="B29" s="192"/>
      <c r="C29" s="305"/>
      <c r="D29" s="297">
        <f>Q14</f>
        <v>132</v>
      </c>
      <c r="E29" s="296">
        <f>P14</f>
        <v>166</v>
      </c>
      <c r="F29" s="234"/>
      <c r="G29" s="206"/>
      <c r="H29" s="207">
        <f>Q19</f>
        <v>155</v>
      </c>
      <c r="I29" s="208">
        <f>P19</f>
        <v>190</v>
      </c>
      <c r="J29" s="209"/>
      <c r="K29" s="206"/>
      <c r="L29" s="207">
        <f>Q24</f>
        <v>122</v>
      </c>
      <c r="M29" s="208">
        <f>P24</f>
        <v>159</v>
      </c>
      <c r="N29" s="209"/>
      <c r="O29" s="288"/>
      <c r="P29" s="289"/>
      <c r="Q29" s="289"/>
      <c r="R29" s="290"/>
      <c r="S29" s="206"/>
      <c r="T29" s="207">
        <f>'3.k.GoGo_Reb'!M15</f>
        <v>180</v>
      </c>
      <c r="U29" s="208">
        <f>'3.k.GoGo_Reb'!N15</f>
        <v>195</v>
      </c>
      <c r="V29" s="209"/>
      <c r="W29" s="210">
        <f>H29+L29+D29+T29</f>
        <v>589</v>
      </c>
      <c r="X29" s="211">
        <f>I29+M29+E29+U29</f>
        <v>710</v>
      </c>
      <c r="Y29" s="212">
        <f>Y28-Z28</f>
        <v>-16</v>
      </c>
      <c r="Z29" s="213"/>
      <c r="AA29" s="188"/>
      <c r="AB29" s="189"/>
      <c r="AC29" s="190"/>
      <c r="AD29" s="191"/>
      <c r="AE29" s="200"/>
    </row>
    <row r="30" spans="2:31" ht="15.75" customHeight="1">
      <c r="B30" s="214"/>
      <c r="C30" s="306"/>
      <c r="D30" s="238"/>
      <c r="E30" s="238"/>
      <c r="F30" s="239"/>
      <c r="G30" s="215"/>
      <c r="H30" s="216"/>
      <c r="I30" s="216"/>
      <c r="J30" s="217"/>
      <c r="K30" s="215"/>
      <c r="L30" s="216"/>
      <c r="M30" s="216"/>
      <c r="N30" s="217"/>
      <c r="O30" s="302"/>
      <c r="P30" s="303"/>
      <c r="Q30" s="303"/>
      <c r="R30" s="304"/>
      <c r="S30" s="215"/>
      <c r="T30" s="216"/>
      <c r="U30" s="216"/>
      <c r="V30" s="217"/>
      <c r="W30" s="218">
        <f>W29-X29</f>
        <v>-121</v>
      </c>
      <c r="X30" s="219"/>
      <c r="Y30" s="220"/>
      <c r="Z30" s="221"/>
      <c r="AA30" s="222"/>
      <c r="AB30" s="223"/>
      <c r="AC30" s="224"/>
      <c r="AD30" s="225"/>
      <c r="AE30" s="226"/>
    </row>
    <row r="31" spans="2:31" ht="15.75" customHeight="1">
      <c r="B31" s="192"/>
      <c r="C31" s="233"/>
      <c r="D31" s="233"/>
      <c r="E31" s="233"/>
      <c r="F31" s="234"/>
      <c r="G31" s="181"/>
      <c r="H31" s="182"/>
      <c r="I31" s="182"/>
      <c r="J31" s="183"/>
      <c r="K31" s="181"/>
      <c r="L31" s="182"/>
      <c r="M31" s="182"/>
      <c r="N31" s="183"/>
      <c r="O31" s="181"/>
      <c r="P31" s="182"/>
      <c r="Q31" s="182"/>
      <c r="R31" s="183"/>
      <c r="S31" s="288"/>
      <c r="T31" s="289"/>
      <c r="U31" s="289"/>
      <c r="V31" s="290"/>
      <c r="W31" s="184"/>
      <c r="X31" s="185"/>
      <c r="Y31" s="232"/>
      <c r="Z31" s="187"/>
      <c r="AA31" s="188"/>
      <c r="AB31" s="189"/>
      <c r="AC31" s="190"/>
      <c r="AD31" s="191"/>
      <c r="AE31" s="167"/>
    </row>
    <row r="32" spans="2:31" ht="15.75" customHeight="1">
      <c r="B32" s="192" t="s">
        <v>61</v>
      </c>
      <c r="C32" s="195"/>
      <c r="D32" s="194">
        <f>U12</f>
        <v>0</v>
      </c>
      <c r="E32" s="195">
        <f>T12</f>
        <v>4</v>
      </c>
      <c r="F32" s="196"/>
      <c r="G32" s="197"/>
      <c r="H32" s="194">
        <f>U17</f>
        <v>2</v>
      </c>
      <c r="I32" s="195">
        <f>T17</f>
        <v>2</v>
      </c>
      <c r="J32" s="196"/>
      <c r="K32" s="197"/>
      <c r="L32" s="194">
        <f>U22</f>
        <v>3</v>
      </c>
      <c r="M32" s="195">
        <f>T22</f>
        <v>1</v>
      </c>
      <c r="N32" s="196"/>
      <c r="O32" s="197"/>
      <c r="P32" s="194">
        <f>U27</f>
        <v>3</v>
      </c>
      <c r="Q32" s="195">
        <f>T27</f>
        <v>1</v>
      </c>
      <c r="R32" s="196"/>
      <c r="S32" s="288"/>
      <c r="T32" s="289"/>
      <c r="U32" s="289"/>
      <c r="V32" s="290"/>
      <c r="W32" s="184"/>
      <c r="X32" s="185"/>
      <c r="Y32" s="232"/>
      <c r="Z32" s="187"/>
      <c r="AA32" s="198">
        <f>D32+L32+H32+P32</f>
        <v>8</v>
      </c>
      <c r="AB32" s="199">
        <f>E32+M32+I32+Q32</f>
        <v>8</v>
      </c>
      <c r="AC32" s="190"/>
      <c r="AD32" s="191"/>
      <c r="AE32" s="200">
        <v>3</v>
      </c>
    </row>
    <row r="33" spans="2:31" ht="15.75" customHeight="1">
      <c r="B33" s="192"/>
      <c r="C33" s="233"/>
      <c r="D33" s="201">
        <f>U13</f>
        <v>2</v>
      </c>
      <c r="E33" s="201">
        <f>T13</f>
        <v>8</v>
      </c>
      <c r="F33" s="234"/>
      <c r="G33" s="197"/>
      <c r="H33" s="201">
        <f>U18</f>
        <v>4</v>
      </c>
      <c r="I33" s="201">
        <f>T18</f>
        <v>5</v>
      </c>
      <c r="J33" s="196"/>
      <c r="K33" s="197"/>
      <c r="L33" s="201">
        <f>U23</f>
        <v>6</v>
      </c>
      <c r="M33" s="201">
        <f>T23</f>
        <v>3</v>
      </c>
      <c r="N33" s="196"/>
      <c r="O33" s="197"/>
      <c r="P33" s="201">
        <f>U28</f>
        <v>7</v>
      </c>
      <c r="Q33" s="201">
        <f>T28</f>
        <v>3</v>
      </c>
      <c r="R33" s="196"/>
      <c r="S33" s="288"/>
      <c r="T33" s="289"/>
      <c r="U33" s="289"/>
      <c r="V33" s="290"/>
      <c r="W33" s="184"/>
      <c r="X33" s="185"/>
      <c r="Y33" s="186">
        <f>L33+D33+H33+P33</f>
        <v>19</v>
      </c>
      <c r="Z33" s="187">
        <f>E33+M33+I33+Q33</f>
        <v>19</v>
      </c>
      <c r="AA33" s="202">
        <f>AA32-AB32</f>
        <v>0</v>
      </c>
      <c r="AB33" s="203"/>
      <c r="AC33" s="204">
        <v>9</v>
      </c>
      <c r="AD33" s="205"/>
      <c r="AE33" s="200"/>
    </row>
    <row r="34" spans="2:31" ht="15.75" customHeight="1">
      <c r="B34" s="192"/>
      <c r="C34" s="235"/>
      <c r="D34" s="207">
        <f>U14</f>
        <v>149</v>
      </c>
      <c r="E34" s="208">
        <f>T14</f>
        <v>203</v>
      </c>
      <c r="F34" s="209"/>
      <c r="G34" s="206"/>
      <c r="H34" s="207">
        <f>U19</f>
        <v>168</v>
      </c>
      <c r="I34" s="208">
        <f>T19</f>
        <v>169</v>
      </c>
      <c r="J34" s="209"/>
      <c r="K34" s="206"/>
      <c r="L34" s="207">
        <f>U24</f>
        <v>174</v>
      </c>
      <c r="M34" s="208">
        <f>T24</f>
        <v>142</v>
      </c>
      <c r="N34" s="209"/>
      <c r="O34" s="206"/>
      <c r="P34" s="207">
        <f>U29</f>
        <v>195</v>
      </c>
      <c r="Q34" s="208">
        <f>T29</f>
        <v>180</v>
      </c>
      <c r="R34" s="209"/>
      <c r="S34" s="288"/>
      <c r="T34" s="289"/>
      <c r="U34" s="289"/>
      <c r="V34" s="290"/>
      <c r="W34" s="210">
        <f>D34+L34+H34+P34</f>
        <v>686</v>
      </c>
      <c r="X34" s="211">
        <f>M34+E34+I34+Q34</f>
        <v>694</v>
      </c>
      <c r="Y34" s="212">
        <f>Y33-Z33</f>
        <v>0</v>
      </c>
      <c r="Z34" s="213"/>
      <c r="AA34" s="188"/>
      <c r="AB34" s="189"/>
      <c r="AC34" s="190"/>
      <c r="AD34" s="191"/>
      <c r="AE34" s="200"/>
    </row>
    <row r="35" spans="2:31" ht="15.75" customHeight="1" thickBot="1">
      <c r="B35" s="253"/>
      <c r="C35" s="254"/>
      <c r="D35" s="254"/>
      <c r="E35" s="254"/>
      <c r="F35" s="255"/>
      <c r="G35" s="264"/>
      <c r="H35" s="265"/>
      <c r="I35" s="265"/>
      <c r="J35" s="266"/>
      <c r="K35" s="264"/>
      <c r="L35" s="265"/>
      <c r="M35" s="265"/>
      <c r="N35" s="266"/>
      <c r="O35" s="264"/>
      <c r="P35" s="265"/>
      <c r="Q35" s="265"/>
      <c r="R35" s="266"/>
      <c r="S35" s="291"/>
      <c r="T35" s="292"/>
      <c r="U35" s="292"/>
      <c r="V35" s="293"/>
      <c r="W35" s="256">
        <f>W34-X34</f>
        <v>-8</v>
      </c>
      <c r="X35" s="257"/>
      <c r="Y35" s="258"/>
      <c r="Z35" s="259"/>
      <c r="AA35" s="260"/>
      <c r="AB35" s="261"/>
      <c r="AC35" s="267"/>
      <c r="AD35" s="262"/>
      <c r="AE35" s="263"/>
    </row>
  </sheetData>
  <sheetProtection/>
  <mergeCells count="39">
    <mergeCell ref="O8:R8"/>
    <mergeCell ref="S8:V8"/>
    <mergeCell ref="O9:R9"/>
    <mergeCell ref="S9:V9"/>
    <mergeCell ref="AE32:AE34"/>
    <mergeCell ref="AA33:AB33"/>
    <mergeCell ref="AC33:AD33"/>
    <mergeCell ref="Y34:Z34"/>
    <mergeCell ref="W35:X35"/>
    <mergeCell ref="AE27:AE29"/>
    <mergeCell ref="AA28:AB28"/>
    <mergeCell ref="AC28:AD28"/>
    <mergeCell ref="Y29:Z29"/>
    <mergeCell ref="W30:X30"/>
    <mergeCell ref="AE22:AE24"/>
    <mergeCell ref="AA23:AB23"/>
    <mergeCell ref="AC23:AD23"/>
    <mergeCell ref="Y24:Z24"/>
    <mergeCell ref="W25:X25"/>
    <mergeCell ref="W15:X15"/>
    <mergeCell ref="AE17:AE19"/>
    <mergeCell ref="AA18:AB18"/>
    <mergeCell ref="AC18:AD18"/>
    <mergeCell ref="Y19:Z19"/>
    <mergeCell ref="W20:X20"/>
    <mergeCell ref="W9:X9"/>
    <mergeCell ref="Y9:Z9"/>
    <mergeCell ref="AA9:AB9"/>
    <mergeCell ref="AC9:AD9"/>
    <mergeCell ref="AE12:AE14"/>
    <mergeCell ref="AA13:AB13"/>
    <mergeCell ref="AC13:AD13"/>
    <mergeCell ref="Y14:Z14"/>
    <mergeCell ref="C8:F8"/>
    <mergeCell ref="G8:J8"/>
    <mergeCell ref="K8:N8"/>
    <mergeCell ref="C9:F9"/>
    <mergeCell ref="G9:J9"/>
    <mergeCell ref="K9:N9"/>
  </mergeCells>
  <printOptions/>
  <pageMargins left="0.11811023622047245" right="0.11811023622047245" top="0.3937007874015748" bottom="0.3937007874015748" header="0.11811023622047245" footer="0.1181102362204724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4:T27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4" spans="1:19" ht="27" thickBot="1">
      <c r="A4" s="121" t="s">
        <v>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</row>
    <row r="5" spans="1:19" ht="19.5" customHeight="1" thickBot="1">
      <c r="A5" s="35" t="s">
        <v>1</v>
      </c>
      <c r="B5" s="106"/>
      <c r="C5" s="143" t="s">
        <v>139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</row>
    <row r="6" spans="1:19" ht="19.5" customHeight="1" thickTop="1">
      <c r="A6" s="4" t="s">
        <v>3</v>
      </c>
      <c r="B6" s="5"/>
      <c r="C6" s="144" t="s">
        <v>29</v>
      </c>
      <c r="D6" s="7"/>
      <c r="E6" s="7"/>
      <c r="F6" s="7"/>
      <c r="G6" s="7"/>
      <c r="H6" s="7"/>
      <c r="I6" s="7"/>
      <c r="J6" s="7"/>
      <c r="K6" s="7"/>
      <c r="L6" s="7"/>
      <c r="M6" s="6"/>
      <c r="N6" s="7"/>
      <c r="O6" s="7"/>
      <c r="P6" s="38" t="s">
        <v>20</v>
      </c>
      <c r="Q6" s="39"/>
      <c r="R6" s="43"/>
      <c r="S6" s="44">
        <v>43793</v>
      </c>
    </row>
    <row r="7" spans="1:19" ht="19.5" customHeight="1">
      <c r="A7" s="4" t="s">
        <v>4</v>
      </c>
      <c r="B7" s="9"/>
      <c r="C7" s="145" t="s">
        <v>28</v>
      </c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40" t="s">
        <v>2</v>
      </c>
      <c r="Q7" s="9"/>
      <c r="R7" s="7"/>
      <c r="S7" s="8" t="s">
        <v>142</v>
      </c>
    </row>
    <row r="8" spans="1:19" ht="19.5" customHeight="1" thickBot="1">
      <c r="A8" s="10" t="s">
        <v>84</v>
      </c>
      <c r="B8" s="11"/>
      <c r="C8" s="146" t="s">
        <v>143</v>
      </c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41" t="s">
        <v>63</v>
      </c>
      <c r="Q8" s="42"/>
      <c r="R8" s="147" t="s">
        <v>35</v>
      </c>
      <c r="S8" s="14" t="s">
        <v>140</v>
      </c>
    </row>
    <row r="9" spans="1:19" ht="24.75" customHeight="1">
      <c r="A9" s="15"/>
      <c r="B9" s="2" t="s">
        <v>6</v>
      </c>
      <c r="C9" s="2" t="s">
        <v>7</v>
      </c>
      <c r="D9" s="122" t="s">
        <v>8</v>
      </c>
      <c r="E9" s="123"/>
      <c r="F9" s="123"/>
      <c r="G9" s="123"/>
      <c r="H9" s="123"/>
      <c r="I9" s="123"/>
      <c r="J9" s="123"/>
      <c r="K9" s="123"/>
      <c r="L9" s="124"/>
      <c r="M9" s="16" t="s">
        <v>9</v>
      </c>
      <c r="N9" s="17"/>
      <c r="O9" s="16" t="s">
        <v>10</v>
      </c>
      <c r="P9" s="17"/>
      <c r="Q9" s="125" t="s">
        <v>11</v>
      </c>
      <c r="R9" s="126"/>
      <c r="S9" s="18" t="s">
        <v>12</v>
      </c>
    </row>
    <row r="10" spans="1:19" ht="9.75" customHeight="1" thickBot="1">
      <c r="A10" s="19"/>
      <c r="B10" s="20"/>
      <c r="C10" s="21"/>
      <c r="D10" s="22">
        <v>1</v>
      </c>
      <c r="E10" s="22"/>
      <c r="F10" s="22"/>
      <c r="G10" s="127">
        <v>2</v>
      </c>
      <c r="H10" s="128"/>
      <c r="I10" s="129"/>
      <c r="J10" s="127">
        <v>3</v>
      </c>
      <c r="K10" s="128"/>
      <c r="L10" s="129"/>
      <c r="M10" s="23"/>
      <c r="N10" s="24"/>
      <c r="O10" s="23"/>
      <c r="P10" s="24"/>
      <c r="Q10" s="23"/>
      <c r="R10" s="24"/>
      <c r="S10" s="25"/>
    </row>
    <row r="11" spans="1:19" ht="30" customHeight="1" thickTop="1">
      <c r="A11" s="45" t="s">
        <v>21</v>
      </c>
      <c r="B11" s="107" t="s">
        <v>144</v>
      </c>
      <c r="C11" s="107" t="s">
        <v>146</v>
      </c>
      <c r="D11" s="105">
        <v>21</v>
      </c>
      <c r="E11" s="50" t="s">
        <v>27</v>
      </c>
      <c r="F11" s="104">
        <v>12</v>
      </c>
      <c r="G11" s="55">
        <v>21</v>
      </c>
      <c r="H11" s="50" t="s">
        <v>27</v>
      </c>
      <c r="I11" s="56">
        <v>15</v>
      </c>
      <c r="J11" s="55"/>
      <c r="K11" s="50" t="s">
        <v>27</v>
      </c>
      <c r="L11" s="56"/>
      <c r="M11" s="51">
        <f>D11+G11+J11</f>
        <v>42</v>
      </c>
      <c r="N11" s="52">
        <f>F11+I11+L11</f>
        <v>27</v>
      </c>
      <c r="O11" s="94">
        <f>IF(D11&gt;F11,1,0)+IF(G11&gt;I11,1,0)+IF(J11&gt;L11,1,0)</f>
        <v>2</v>
      </c>
      <c r="P11" s="95">
        <f>IF(D11&lt;F11,1,0)+IF(G11&lt;I11,1,0)+IF(J11&lt;L11,1,0)</f>
        <v>0</v>
      </c>
      <c r="Q11" s="96">
        <f aca="true" t="shared" si="0" ref="Q11:R14">IF(O11=2,1,0)</f>
        <v>1</v>
      </c>
      <c r="R11" s="97">
        <f t="shared" si="0"/>
        <v>0</v>
      </c>
      <c r="S11" s="26"/>
    </row>
    <row r="12" spans="1:19" ht="30" customHeight="1">
      <c r="A12" s="45" t="s">
        <v>22</v>
      </c>
      <c r="B12" s="108" t="s">
        <v>130</v>
      </c>
      <c r="C12" s="108" t="s">
        <v>85</v>
      </c>
      <c r="D12" s="105">
        <v>21</v>
      </c>
      <c r="E12" s="50" t="s">
        <v>27</v>
      </c>
      <c r="F12" s="104">
        <v>11</v>
      </c>
      <c r="G12" s="55">
        <v>21</v>
      </c>
      <c r="H12" s="50" t="s">
        <v>27</v>
      </c>
      <c r="I12" s="56">
        <v>17</v>
      </c>
      <c r="J12" s="55"/>
      <c r="K12" s="50" t="s">
        <v>27</v>
      </c>
      <c r="L12" s="56"/>
      <c r="M12" s="51">
        <f>D12+G12+J12</f>
        <v>42</v>
      </c>
      <c r="N12" s="52">
        <f>F12+I12+L12</f>
        <v>28</v>
      </c>
      <c r="O12" s="94">
        <f>IF(D12&gt;F12,1,0)+IF(G12&gt;I12,1,0)+IF(J12&gt;L12,1,0)</f>
        <v>2</v>
      </c>
      <c r="P12" s="95">
        <f>IF(D12&lt;F12,1,0)+IF(G12&lt;I12,1,0)+IF(J12&lt;L12,1,0)</f>
        <v>0</v>
      </c>
      <c r="Q12" s="96">
        <f t="shared" si="0"/>
        <v>1</v>
      </c>
      <c r="R12" s="97">
        <f t="shared" si="0"/>
        <v>0</v>
      </c>
      <c r="S12" s="26"/>
    </row>
    <row r="13" spans="1:19" ht="30" customHeight="1">
      <c r="A13" s="45" t="s">
        <v>24</v>
      </c>
      <c r="B13" s="108" t="s">
        <v>145</v>
      </c>
      <c r="C13" s="108" t="s">
        <v>147</v>
      </c>
      <c r="D13" s="105">
        <v>17</v>
      </c>
      <c r="E13" s="50" t="s">
        <v>27</v>
      </c>
      <c r="F13" s="104">
        <v>21</v>
      </c>
      <c r="G13" s="55">
        <v>16</v>
      </c>
      <c r="H13" s="50" t="s">
        <v>27</v>
      </c>
      <c r="I13" s="56">
        <v>21</v>
      </c>
      <c r="J13" s="55"/>
      <c r="K13" s="50" t="s">
        <v>27</v>
      </c>
      <c r="L13" s="56"/>
      <c r="M13" s="51">
        <f>D13+G13+J13</f>
        <v>33</v>
      </c>
      <c r="N13" s="52">
        <f>F13+I13+L13</f>
        <v>42</v>
      </c>
      <c r="O13" s="94">
        <f>IF(D13&gt;F13,1,0)+IF(G13&gt;I13,1,0)+IF(J13&gt;L13,1,0)</f>
        <v>0</v>
      </c>
      <c r="P13" s="95">
        <f>IF(D13&lt;F13,1,0)+IF(G13&lt;I13,1,0)+IF(J13&lt;L13,1,0)</f>
        <v>2</v>
      </c>
      <c r="Q13" s="96">
        <f t="shared" si="0"/>
        <v>0</v>
      </c>
      <c r="R13" s="97">
        <f t="shared" si="0"/>
        <v>1</v>
      </c>
      <c r="S13" s="26"/>
    </row>
    <row r="14" spans="1:19" ht="30" customHeight="1" thickBot="1">
      <c r="A14" s="45" t="s">
        <v>23</v>
      </c>
      <c r="B14" s="108" t="s">
        <v>111</v>
      </c>
      <c r="C14" s="108" t="s">
        <v>148</v>
      </c>
      <c r="D14" s="105">
        <v>21</v>
      </c>
      <c r="E14" s="50" t="s">
        <v>27</v>
      </c>
      <c r="F14" s="104">
        <v>15</v>
      </c>
      <c r="G14" s="55">
        <v>21</v>
      </c>
      <c r="H14" s="50" t="s">
        <v>27</v>
      </c>
      <c r="I14" s="56">
        <v>10</v>
      </c>
      <c r="J14" s="55"/>
      <c r="K14" s="50" t="s">
        <v>27</v>
      </c>
      <c r="L14" s="56"/>
      <c r="M14" s="51">
        <f>D14+G14+J14</f>
        <v>42</v>
      </c>
      <c r="N14" s="52">
        <f>F14+I14+L14</f>
        <v>25</v>
      </c>
      <c r="O14" s="94">
        <f>IF(D14&gt;F14,1,0)+IF(G14&gt;I14,1,0)+IF(J14&gt;L14,1,0)</f>
        <v>2</v>
      </c>
      <c r="P14" s="95">
        <f>IF(D14&lt;F14,1,0)+IF(G14&lt;I14,1,0)+IF(J14&lt;L14,1,0)</f>
        <v>0</v>
      </c>
      <c r="Q14" s="96">
        <f t="shared" si="0"/>
        <v>1</v>
      </c>
      <c r="R14" s="97">
        <f t="shared" si="0"/>
        <v>0</v>
      </c>
      <c r="S14" s="26"/>
    </row>
    <row r="15" spans="1:19" ht="34.5" customHeight="1" thickBot="1">
      <c r="A15" s="100" t="s">
        <v>13</v>
      </c>
      <c r="B15" s="130" t="s">
        <v>29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1"/>
      <c r="M15" s="53">
        <f aca="true" t="shared" si="1" ref="M15:R15">SUM(M11:M14)</f>
        <v>159</v>
      </c>
      <c r="N15" s="54">
        <f t="shared" si="1"/>
        <v>122</v>
      </c>
      <c r="O15" s="98">
        <f t="shared" si="1"/>
        <v>6</v>
      </c>
      <c r="P15" s="99">
        <f t="shared" si="1"/>
        <v>2</v>
      </c>
      <c r="Q15" s="98">
        <f t="shared" si="1"/>
        <v>3</v>
      </c>
      <c r="R15" s="99">
        <f t="shared" si="1"/>
        <v>1</v>
      </c>
      <c r="S15" s="1"/>
    </row>
    <row r="16" spans="1:19" ht="15">
      <c r="A16" s="101"/>
      <c r="B16" s="102"/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27"/>
      <c r="N16" s="27"/>
      <c r="O16" s="27"/>
      <c r="P16" s="27"/>
      <c r="Q16" s="27"/>
      <c r="R16" s="27"/>
      <c r="S16" s="28" t="s">
        <v>14</v>
      </c>
    </row>
    <row r="17" ht="12.75">
      <c r="A17" s="30" t="s">
        <v>15</v>
      </c>
    </row>
    <row r="19" spans="1:2" ht="19.5" customHeight="1">
      <c r="A19" s="31" t="s">
        <v>16</v>
      </c>
      <c r="B19" s="3" t="s">
        <v>17</v>
      </c>
    </row>
    <row r="20" spans="1:2" ht="19.5" customHeight="1">
      <c r="A20" s="29"/>
      <c r="B20" s="3" t="s">
        <v>17</v>
      </c>
    </row>
    <row r="22" spans="1:20" ht="12.75">
      <c r="A22" s="33" t="s">
        <v>18</v>
      </c>
      <c r="C22" s="32"/>
      <c r="D22" s="33" t="s">
        <v>19</v>
      </c>
      <c r="E22" s="33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3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3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</sheetData>
  <sheetProtection/>
  <mergeCells count="6">
    <mergeCell ref="A4:S4"/>
    <mergeCell ref="D9:L9"/>
    <mergeCell ref="Q9:R9"/>
    <mergeCell ref="G10:I10"/>
    <mergeCell ref="J10:L10"/>
    <mergeCell ref="B15:L15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4:T27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4" spans="1:19" ht="27" thickBot="1">
      <c r="A4" s="121" t="s">
        <v>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</row>
    <row r="5" spans="1:19" ht="19.5" customHeight="1" thickBot="1">
      <c r="A5" s="35" t="s">
        <v>1</v>
      </c>
      <c r="B5" s="106"/>
      <c r="C5" s="143" t="s">
        <v>139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</row>
    <row r="6" spans="1:19" ht="19.5" customHeight="1" thickTop="1">
      <c r="A6" s="4" t="s">
        <v>3</v>
      </c>
      <c r="B6" s="5"/>
      <c r="C6" s="144" t="s">
        <v>94</v>
      </c>
      <c r="D6" s="7"/>
      <c r="E6" s="7"/>
      <c r="F6" s="7"/>
      <c r="G6" s="7"/>
      <c r="H6" s="7"/>
      <c r="I6" s="7"/>
      <c r="J6" s="7"/>
      <c r="K6" s="7"/>
      <c r="L6" s="7"/>
      <c r="M6" s="6"/>
      <c r="N6" s="7"/>
      <c r="O6" s="7"/>
      <c r="P6" s="38" t="s">
        <v>20</v>
      </c>
      <c r="Q6" s="39"/>
      <c r="R6" s="43"/>
      <c r="S6" s="44">
        <v>43793</v>
      </c>
    </row>
    <row r="7" spans="1:19" ht="19.5" customHeight="1">
      <c r="A7" s="4" t="s">
        <v>4</v>
      </c>
      <c r="B7" s="9"/>
      <c r="C7" s="145" t="s">
        <v>61</v>
      </c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40" t="s">
        <v>2</v>
      </c>
      <c r="Q7" s="9"/>
      <c r="R7" s="7"/>
      <c r="S7" s="8" t="s">
        <v>142</v>
      </c>
    </row>
    <row r="8" spans="1:19" ht="19.5" customHeight="1" thickBot="1">
      <c r="A8" s="10" t="s">
        <v>84</v>
      </c>
      <c r="B8" s="11"/>
      <c r="C8" s="146" t="s">
        <v>143</v>
      </c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41" t="s">
        <v>63</v>
      </c>
      <c r="Q8" s="42"/>
      <c r="R8" s="147" t="s">
        <v>35</v>
      </c>
      <c r="S8" s="14" t="s">
        <v>140</v>
      </c>
    </row>
    <row r="9" spans="1:19" ht="24.75" customHeight="1">
      <c r="A9" s="15"/>
      <c r="B9" s="2" t="s">
        <v>6</v>
      </c>
      <c r="C9" s="2" t="s">
        <v>7</v>
      </c>
      <c r="D9" s="122" t="s">
        <v>8</v>
      </c>
      <c r="E9" s="123"/>
      <c r="F9" s="123"/>
      <c r="G9" s="123"/>
      <c r="H9" s="123"/>
      <c r="I9" s="123"/>
      <c r="J9" s="123"/>
      <c r="K9" s="123"/>
      <c r="L9" s="124"/>
      <c r="M9" s="16" t="s">
        <v>9</v>
      </c>
      <c r="N9" s="17"/>
      <c r="O9" s="16" t="s">
        <v>10</v>
      </c>
      <c r="P9" s="17"/>
      <c r="Q9" s="125" t="s">
        <v>11</v>
      </c>
      <c r="R9" s="126"/>
      <c r="S9" s="18" t="s">
        <v>12</v>
      </c>
    </row>
    <row r="10" spans="1:19" ht="9.75" customHeight="1" thickBot="1">
      <c r="A10" s="19"/>
      <c r="B10" s="20"/>
      <c r="C10" s="21"/>
      <c r="D10" s="22">
        <v>1</v>
      </c>
      <c r="E10" s="22"/>
      <c r="F10" s="22"/>
      <c r="G10" s="127">
        <v>2</v>
      </c>
      <c r="H10" s="128"/>
      <c r="I10" s="129"/>
      <c r="J10" s="127">
        <v>3</v>
      </c>
      <c r="K10" s="128"/>
      <c r="L10" s="129"/>
      <c r="M10" s="23"/>
      <c r="N10" s="24"/>
      <c r="O10" s="23"/>
      <c r="P10" s="24"/>
      <c r="Q10" s="23"/>
      <c r="R10" s="24"/>
      <c r="S10" s="25"/>
    </row>
    <row r="11" spans="1:19" ht="30" customHeight="1" thickTop="1">
      <c r="A11" s="45" t="s">
        <v>21</v>
      </c>
      <c r="B11" s="107" t="s">
        <v>110</v>
      </c>
      <c r="C11" s="107" t="s">
        <v>151</v>
      </c>
      <c r="D11" s="105">
        <v>21</v>
      </c>
      <c r="E11" s="50" t="s">
        <v>27</v>
      </c>
      <c r="F11" s="104">
        <v>12</v>
      </c>
      <c r="G11" s="55">
        <v>21</v>
      </c>
      <c r="H11" s="50" t="s">
        <v>27</v>
      </c>
      <c r="I11" s="56">
        <v>19</v>
      </c>
      <c r="J11" s="55"/>
      <c r="K11" s="50" t="s">
        <v>27</v>
      </c>
      <c r="L11" s="56"/>
      <c r="M11" s="51">
        <f>D11+G11+J11</f>
        <v>42</v>
      </c>
      <c r="N11" s="52">
        <f>F11+I11+L11</f>
        <v>31</v>
      </c>
      <c r="O11" s="94">
        <f>IF(D11&gt;F11,1,0)+IF(G11&gt;I11,1,0)+IF(J11&gt;L11,1,0)</f>
        <v>2</v>
      </c>
      <c r="P11" s="95">
        <f>IF(D11&lt;F11,1,0)+IF(G11&lt;I11,1,0)+IF(J11&lt;L11,1,0)</f>
        <v>0</v>
      </c>
      <c r="Q11" s="96">
        <f aca="true" t="shared" si="0" ref="Q11:R14">IF(O11=2,1,0)</f>
        <v>1</v>
      </c>
      <c r="R11" s="97">
        <f t="shared" si="0"/>
        <v>0</v>
      </c>
      <c r="S11" s="26"/>
    </row>
    <row r="12" spans="1:19" ht="30" customHeight="1">
      <c r="A12" s="45" t="s">
        <v>22</v>
      </c>
      <c r="B12" s="108" t="s">
        <v>126</v>
      </c>
      <c r="C12" s="108" t="s">
        <v>129</v>
      </c>
      <c r="D12" s="105">
        <v>18</v>
      </c>
      <c r="E12" s="50" t="s">
        <v>27</v>
      </c>
      <c r="F12" s="104">
        <v>21</v>
      </c>
      <c r="G12" s="55">
        <v>21</v>
      </c>
      <c r="H12" s="50" t="s">
        <v>27</v>
      </c>
      <c r="I12" s="56">
        <v>12</v>
      </c>
      <c r="J12" s="55">
        <v>21</v>
      </c>
      <c r="K12" s="50" t="s">
        <v>27</v>
      </c>
      <c r="L12" s="56">
        <v>13</v>
      </c>
      <c r="M12" s="51">
        <f>D12+G12+J12</f>
        <v>60</v>
      </c>
      <c r="N12" s="52">
        <f>F12+I12+L12</f>
        <v>46</v>
      </c>
      <c r="O12" s="94">
        <f>IF(D12&gt;F12,1,0)+IF(G12&gt;I12,1,0)+IF(J12&gt;L12,1,0)</f>
        <v>2</v>
      </c>
      <c r="P12" s="95">
        <f>IF(D12&lt;F12,1,0)+IF(G12&lt;I12,1,0)+IF(J12&lt;L12,1,0)</f>
        <v>1</v>
      </c>
      <c r="Q12" s="96">
        <f t="shared" si="0"/>
        <v>1</v>
      </c>
      <c r="R12" s="97">
        <f t="shared" si="0"/>
        <v>0</v>
      </c>
      <c r="S12" s="26"/>
    </row>
    <row r="13" spans="1:19" ht="30" customHeight="1">
      <c r="A13" s="45" t="s">
        <v>24</v>
      </c>
      <c r="B13" s="108" t="s">
        <v>127</v>
      </c>
      <c r="C13" s="108" t="s">
        <v>152</v>
      </c>
      <c r="D13" s="105">
        <v>21</v>
      </c>
      <c r="E13" s="50" t="s">
        <v>27</v>
      </c>
      <c r="F13" s="104">
        <v>10</v>
      </c>
      <c r="G13" s="55">
        <v>21</v>
      </c>
      <c r="H13" s="50" t="s">
        <v>27</v>
      </c>
      <c r="I13" s="56">
        <v>14</v>
      </c>
      <c r="J13" s="55"/>
      <c r="K13" s="50" t="s">
        <v>27</v>
      </c>
      <c r="L13" s="56"/>
      <c r="M13" s="51">
        <f>D13+G13+J13</f>
        <v>42</v>
      </c>
      <c r="N13" s="52">
        <f>F13+I13+L13</f>
        <v>24</v>
      </c>
      <c r="O13" s="94">
        <f>IF(D13&gt;F13,1,0)+IF(G13&gt;I13,1,0)+IF(J13&gt;L13,1,0)</f>
        <v>2</v>
      </c>
      <c r="P13" s="95">
        <f>IF(D13&lt;F13,1,0)+IF(G13&lt;I13,1,0)+IF(J13&lt;L13,1,0)</f>
        <v>0</v>
      </c>
      <c r="Q13" s="96">
        <f t="shared" si="0"/>
        <v>1</v>
      </c>
      <c r="R13" s="97">
        <f t="shared" si="0"/>
        <v>0</v>
      </c>
      <c r="S13" s="26"/>
    </row>
    <row r="14" spans="1:19" ht="30" customHeight="1" thickBot="1">
      <c r="A14" s="45" t="s">
        <v>23</v>
      </c>
      <c r="B14" s="108" t="s">
        <v>131</v>
      </c>
      <c r="C14" s="108" t="s">
        <v>153</v>
      </c>
      <c r="D14" s="105">
        <v>21</v>
      </c>
      <c r="E14" s="50" t="s">
        <v>27</v>
      </c>
      <c r="F14" s="104">
        <v>10</v>
      </c>
      <c r="G14" s="55">
        <v>17</v>
      </c>
      <c r="H14" s="50" t="s">
        <v>27</v>
      </c>
      <c r="I14" s="56">
        <v>21</v>
      </c>
      <c r="J14" s="55">
        <v>21</v>
      </c>
      <c r="K14" s="50" t="s">
        <v>27</v>
      </c>
      <c r="L14" s="56">
        <v>17</v>
      </c>
      <c r="M14" s="51">
        <f>D14+G14+J14</f>
        <v>59</v>
      </c>
      <c r="N14" s="52">
        <f>F14+I14+L14</f>
        <v>48</v>
      </c>
      <c r="O14" s="94">
        <f>IF(D14&gt;F14,1,0)+IF(G14&gt;I14,1,0)+IF(J14&gt;L14,1,0)</f>
        <v>2</v>
      </c>
      <c r="P14" s="95">
        <f>IF(D14&lt;F14,1,0)+IF(G14&lt;I14,1,0)+IF(J14&lt;L14,1,0)</f>
        <v>1</v>
      </c>
      <c r="Q14" s="96">
        <f t="shared" si="0"/>
        <v>1</v>
      </c>
      <c r="R14" s="97">
        <f t="shared" si="0"/>
        <v>0</v>
      </c>
      <c r="S14" s="26"/>
    </row>
    <row r="15" spans="1:19" ht="34.5" customHeight="1" thickBot="1">
      <c r="A15" s="100" t="s">
        <v>13</v>
      </c>
      <c r="B15" s="130" t="s">
        <v>94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1"/>
      <c r="M15" s="53">
        <f aca="true" t="shared" si="1" ref="M15:R15">SUM(M11:M14)</f>
        <v>203</v>
      </c>
      <c r="N15" s="54">
        <f t="shared" si="1"/>
        <v>149</v>
      </c>
      <c r="O15" s="98">
        <f t="shared" si="1"/>
        <v>8</v>
      </c>
      <c r="P15" s="99">
        <f t="shared" si="1"/>
        <v>2</v>
      </c>
      <c r="Q15" s="98">
        <f t="shared" si="1"/>
        <v>4</v>
      </c>
      <c r="R15" s="99">
        <f t="shared" si="1"/>
        <v>0</v>
      </c>
      <c r="S15" s="1"/>
    </row>
    <row r="16" spans="1:19" ht="15">
      <c r="A16" s="101"/>
      <c r="B16" s="102"/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27"/>
      <c r="N16" s="27"/>
      <c r="O16" s="27"/>
      <c r="P16" s="27"/>
      <c r="Q16" s="27"/>
      <c r="R16" s="27"/>
      <c r="S16" s="28" t="s">
        <v>14</v>
      </c>
    </row>
    <row r="17" ht="12.75">
      <c r="A17" s="30" t="s">
        <v>15</v>
      </c>
    </row>
    <row r="19" spans="1:2" ht="19.5" customHeight="1">
      <c r="A19" s="31" t="s">
        <v>16</v>
      </c>
      <c r="B19" s="3" t="s">
        <v>17</v>
      </c>
    </row>
    <row r="20" spans="1:2" ht="19.5" customHeight="1">
      <c r="A20" s="29"/>
      <c r="B20" s="3" t="s">
        <v>17</v>
      </c>
    </row>
    <row r="22" spans="1:20" ht="12.75">
      <c r="A22" s="33" t="s">
        <v>18</v>
      </c>
      <c r="C22" s="32"/>
      <c r="D22" s="33" t="s">
        <v>19</v>
      </c>
      <c r="E22" s="33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3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3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</sheetData>
  <sheetProtection/>
  <mergeCells count="6">
    <mergeCell ref="A4:S4"/>
    <mergeCell ref="D9:L9"/>
    <mergeCell ref="Q9:R9"/>
    <mergeCell ref="G10:I10"/>
    <mergeCell ref="J10:L10"/>
    <mergeCell ref="B15:L15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4:T27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4" spans="1:19" ht="27" thickBot="1">
      <c r="A4" s="121" t="s">
        <v>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</row>
    <row r="5" spans="1:19" ht="19.5" customHeight="1" thickBot="1">
      <c r="A5" s="35" t="s">
        <v>1</v>
      </c>
      <c r="B5" s="106"/>
      <c r="C5" s="143" t="s">
        <v>139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</row>
    <row r="6" spans="1:19" ht="19.5" customHeight="1" thickTop="1">
      <c r="A6" s="4" t="s">
        <v>3</v>
      </c>
      <c r="B6" s="5"/>
      <c r="C6" s="144" t="s">
        <v>60</v>
      </c>
      <c r="D6" s="7"/>
      <c r="E6" s="7"/>
      <c r="F6" s="7"/>
      <c r="G6" s="7"/>
      <c r="H6" s="7"/>
      <c r="I6" s="7"/>
      <c r="J6" s="7"/>
      <c r="K6" s="7"/>
      <c r="L6" s="7"/>
      <c r="M6" s="6"/>
      <c r="N6" s="7"/>
      <c r="O6" s="7"/>
      <c r="P6" s="38" t="s">
        <v>20</v>
      </c>
      <c r="Q6" s="39"/>
      <c r="R6" s="43"/>
      <c r="S6" s="44">
        <v>43793</v>
      </c>
    </row>
    <row r="7" spans="1:19" ht="19.5" customHeight="1">
      <c r="A7" s="4" t="s">
        <v>4</v>
      </c>
      <c r="B7" s="9"/>
      <c r="C7" s="145" t="s">
        <v>28</v>
      </c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40" t="s">
        <v>2</v>
      </c>
      <c r="Q7" s="9"/>
      <c r="R7" s="7"/>
      <c r="S7" s="8" t="s">
        <v>142</v>
      </c>
    </row>
    <row r="8" spans="1:19" ht="19.5" customHeight="1" thickBot="1">
      <c r="A8" s="10" t="s">
        <v>84</v>
      </c>
      <c r="B8" s="11"/>
      <c r="C8" s="146" t="s">
        <v>143</v>
      </c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41" t="s">
        <v>63</v>
      </c>
      <c r="Q8" s="42"/>
      <c r="R8" s="147" t="s">
        <v>38</v>
      </c>
      <c r="S8" s="14" t="s">
        <v>140</v>
      </c>
    </row>
    <row r="9" spans="1:19" ht="24.75" customHeight="1">
      <c r="A9" s="15"/>
      <c r="B9" s="2" t="s">
        <v>6</v>
      </c>
      <c r="C9" s="2" t="s">
        <v>7</v>
      </c>
      <c r="D9" s="122" t="s">
        <v>8</v>
      </c>
      <c r="E9" s="123"/>
      <c r="F9" s="123"/>
      <c r="G9" s="123"/>
      <c r="H9" s="123"/>
      <c r="I9" s="123"/>
      <c r="J9" s="123"/>
      <c r="K9" s="123"/>
      <c r="L9" s="124"/>
      <c r="M9" s="16" t="s">
        <v>9</v>
      </c>
      <c r="N9" s="17"/>
      <c r="O9" s="16" t="s">
        <v>10</v>
      </c>
      <c r="P9" s="17"/>
      <c r="Q9" s="125" t="s">
        <v>11</v>
      </c>
      <c r="R9" s="126"/>
      <c r="S9" s="18" t="s">
        <v>12</v>
      </c>
    </row>
    <row r="10" spans="1:19" ht="9.75" customHeight="1" thickBot="1">
      <c r="A10" s="19"/>
      <c r="B10" s="20"/>
      <c r="C10" s="21"/>
      <c r="D10" s="22">
        <v>1</v>
      </c>
      <c r="E10" s="22"/>
      <c r="F10" s="22"/>
      <c r="G10" s="127">
        <v>2</v>
      </c>
      <c r="H10" s="128"/>
      <c r="I10" s="129"/>
      <c r="J10" s="127">
        <v>3</v>
      </c>
      <c r="K10" s="128"/>
      <c r="L10" s="129"/>
      <c r="M10" s="23"/>
      <c r="N10" s="24"/>
      <c r="O10" s="23"/>
      <c r="P10" s="24"/>
      <c r="Q10" s="23"/>
      <c r="R10" s="24"/>
      <c r="S10" s="25"/>
    </row>
    <row r="11" spans="1:19" ht="30" customHeight="1" thickTop="1">
      <c r="A11" s="45" t="s">
        <v>21</v>
      </c>
      <c r="B11" s="107" t="s">
        <v>109</v>
      </c>
      <c r="C11" s="107" t="s">
        <v>85</v>
      </c>
      <c r="D11" s="105">
        <v>15</v>
      </c>
      <c r="E11" s="50" t="s">
        <v>27</v>
      </c>
      <c r="F11" s="104">
        <v>21</v>
      </c>
      <c r="G11" s="55">
        <v>21</v>
      </c>
      <c r="H11" s="50" t="s">
        <v>27</v>
      </c>
      <c r="I11" s="56">
        <v>10</v>
      </c>
      <c r="J11" s="55">
        <v>21</v>
      </c>
      <c r="K11" s="50" t="s">
        <v>27</v>
      </c>
      <c r="L11" s="56">
        <v>14</v>
      </c>
      <c r="M11" s="51">
        <f>D11+G11+J11</f>
        <v>57</v>
      </c>
      <c r="N11" s="52">
        <f>F11+I11+L11</f>
        <v>45</v>
      </c>
      <c r="O11" s="94">
        <f>IF(D11&gt;F11,1,0)+IF(G11&gt;I11,1,0)+IF(J11&gt;L11,1,0)</f>
        <v>2</v>
      </c>
      <c r="P11" s="95">
        <f>IF(D11&lt;F11,1,0)+IF(G11&lt;I11,1,0)+IF(J11&lt;L11,1,0)</f>
        <v>1</v>
      </c>
      <c r="Q11" s="96">
        <f aca="true" t="shared" si="0" ref="Q11:R14">IF(O11=2,1,0)</f>
        <v>1</v>
      </c>
      <c r="R11" s="97">
        <f t="shared" si="0"/>
        <v>0</v>
      </c>
      <c r="S11" s="26"/>
    </row>
    <row r="12" spans="1:19" ht="30" customHeight="1">
      <c r="A12" s="45" t="s">
        <v>22</v>
      </c>
      <c r="B12" s="108" t="s">
        <v>154</v>
      </c>
      <c r="C12" s="108" t="s">
        <v>155</v>
      </c>
      <c r="D12" s="105">
        <v>21</v>
      </c>
      <c r="E12" s="50" t="s">
        <v>27</v>
      </c>
      <c r="F12" s="104">
        <v>14</v>
      </c>
      <c r="G12" s="55">
        <v>21</v>
      </c>
      <c r="H12" s="50" t="s">
        <v>27</v>
      </c>
      <c r="I12" s="56">
        <v>7</v>
      </c>
      <c r="J12" s="55"/>
      <c r="K12" s="50" t="s">
        <v>27</v>
      </c>
      <c r="L12" s="56"/>
      <c r="M12" s="51">
        <f>D12+G12+J12</f>
        <v>42</v>
      </c>
      <c r="N12" s="52">
        <f>F12+I12+L12</f>
        <v>21</v>
      </c>
      <c r="O12" s="94">
        <f>IF(D12&gt;F12,1,0)+IF(G12&gt;I12,1,0)+IF(J12&gt;L12,1,0)</f>
        <v>2</v>
      </c>
      <c r="P12" s="95">
        <f>IF(D12&lt;F12,1,0)+IF(G12&lt;I12,1,0)+IF(J12&lt;L12,1,0)</f>
        <v>0</v>
      </c>
      <c r="Q12" s="96">
        <f t="shared" si="0"/>
        <v>1</v>
      </c>
      <c r="R12" s="97">
        <f t="shared" si="0"/>
        <v>0</v>
      </c>
      <c r="S12" s="26"/>
    </row>
    <row r="13" spans="1:19" ht="30" customHeight="1">
      <c r="A13" s="45" t="s">
        <v>24</v>
      </c>
      <c r="B13" s="108" t="s">
        <v>156</v>
      </c>
      <c r="C13" s="108" t="s">
        <v>147</v>
      </c>
      <c r="D13" s="105">
        <v>17</v>
      </c>
      <c r="E13" s="50" t="s">
        <v>27</v>
      </c>
      <c r="F13" s="104">
        <v>21</v>
      </c>
      <c r="G13" s="55">
        <v>21</v>
      </c>
      <c r="H13" s="50" t="s">
        <v>27</v>
      </c>
      <c r="I13" s="56">
        <v>19</v>
      </c>
      <c r="J13" s="55">
        <v>11</v>
      </c>
      <c r="K13" s="50" t="s">
        <v>27</v>
      </c>
      <c r="L13" s="56">
        <v>21</v>
      </c>
      <c r="M13" s="51">
        <f>D13+G13+J13</f>
        <v>49</v>
      </c>
      <c r="N13" s="52">
        <f>F13+I13+L13</f>
        <v>61</v>
      </c>
      <c r="O13" s="94">
        <f>IF(D13&gt;F13,1,0)+IF(G13&gt;I13,1,0)+IF(J13&gt;L13,1,0)</f>
        <v>1</v>
      </c>
      <c r="P13" s="95">
        <f>IF(D13&lt;F13,1,0)+IF(G13&lt;I13,1,0)+IF(J13&lt;L13,1,0)</f>
        <v>2</v>
      </c>
      <c r="Q13" s="96">
        <f t="shared" si="0"/>
        <v>0</v>
      </c>
      <c r="R13" s="97">
        <f t="shared" si="0"/>
        <v>1</v>
      </c>
      <c r="S13" s="26"/>
    </row>
    <row r="14" spans="1:19" ht="30" customHeight="1" thickBot="1">
      <c r="A14" s="45" t="s">
        <v>23</v>
      </c>
      <c r="B14" s="108" t="s">
        <v>132</v>
      </c>
      <c r="C14" s="108" t="s">
        <v>157</v>
      </c>
      <c r="D14" s="105">
        <v>21</v>
      </c>
      <c r="E14" s="50" t="s">
        <v>27</v>
      </c>
      <c r="F14" s="104">
        <v>15</v>
      </c>
      <c r="G14" s="55">
        <v>21</v>
      </c>
      <c r="H14" s="50" t="s">
        <v>27</v>
      </c>
      <c r="I14" s="56">
        <v>13</v>
      </c>
      <c r="J14" s="55"/>
      <c r="K14" s="50" t="s">
        <v>27</v>
      </c>
      <c r="L14" s="56"/>
      <c r="M14" s="51">
        <f>D14+G14+J14</f>
        <v>42</v>
      </c>
      <c r="N14" s="52">
        <f>F14+I14+L14</f>
        <v>28</v>
      </c>
      <c r="O14" s="94">
        <f>IF(D14&gt;F14,1,0)+IF(G14&gt;I14,1,0)+IF(J14&gt;L14,1,0)</f>
        <v>2</v>
      </c>
      <c r="P14" s="95">
        <f>IF(D14&lt;F14,1,0)+IF(G14&lt;I14,1,0)+IF(J14&lt;L14,1,0)</f>
        <v>0</v>
      </c>
      <c r="Q14" s="96">
        <f t="shared" si="0"/>
        <v>1</v>
      </c>
      <c r="R14" s="97">
        <f t="shared" si="0"/>
        <v>0</v>
      </c>
      <c r="S14" s="26"/>
    </row>
    <row r="15" spans="1:19" ht="34.5" customHeight="1" thickBot="1">
      <c r="A15" s="100" t="s">
        <v>13</v>
      </c>
      <c r="B15" s="130" t="s">
        <v>60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1"/>
      <c r="M15" s="53">
        <f aca="true" t="shared" si="1" ref="M15:R15">SUM(M11:M14)</f>
        <v>190</v>
      </c>
      <c r="N15" s="54">
        <f t="shared" si="1"/>
        <v>155</v>
      </c>
      <c r="O15" s="98">
        <f t="shared" si="1"/>
        <v>7</v>
      </c>
      <c r="P15" s="99">
        <f t="shared" si="1"/>
        <v>3</v>
      </c>
      <c r="Q15" s="98">
        <f t="shared" si="1"/>
        <v>3</v>
      </c>
      <c r="R15" s="99">
        <f t="shared" si="1"/>
        <v>1</v>
      </c>
      <c r="S15" s="1"/>
    </row>
    <row r="16" spans="1:19" ht="15">
      <c r="A16" s="101"/>
      <c r="B16" s="102"/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27"/>
      <c r="N16" s="27"/>
      <c r="O16" s="27"/>
      <c r="P16" s="27"/>
      <c r="Q16" s="27"/>
      <c r="R16" s="27"/>
      <c r="S16" s="28" t="s">
        <v>14</v>
      </c>
    </row>
    <row r="17" ht="12.75">
      <c r="A17" s="30" t="s">
        <v>15</v>
      </c>
    </row>
    <row r="19" spans="1:2" ht="19.5" customHeight="1">
      <c r="A19" s="31" t="s">
        <v>16</v>
      </c>
      <c r="B19" s="3" t="s">
        <v>17</v>
      </c>
    </row>
    <row r="20" spans="1:2" ht="19.5" customHeight="1">
      <c r="A20" s="29"/>
      <c r="B20" s="3" t="s">
        <v>17</v>
      </c>
    </row>
    <row r="22" spans="1:20" ht="12.75">
      <c r="A22" s="33" t="s">
        <v>18</v>
      </c>
      <c r="C22" s="32"/>
      <c r="D22" s="33" t="s">
        <v>19</v>
      </c>
      <c r="E22" s="33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3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3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</sheetData>
  <sheetProtection/>
  <mergeCells count="6">
    <mergeCell ref="A4:S4"/>
    <mergeCell ref="D9:L9"/>
    <mergeCell ref="Q9:R9"/>
    <mergeCell ref="G10:I10"/>
    <mergeCell ref="J10:L10"/>
    <mergeCell ref="B15:L15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4:T27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4" spans="1:19" ht="27" thickBot="1">
      <c r="A4" s="121" t="s">
        <v>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</row>
    <row r="5" spans="1:19" ht="19.5" customHeight="1" thickBot="1">
      <c r="A5" s="35" t="s">
        <v>1</v>
      </c>
      <c r="B5" s="106"/>
      <c r="C5" s="143" t="s">
        <v>139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</row>
    <row r="6" spans="1:19" ht="19.5" customHeight="1" thickTop="1">
      <c r="A6" s="4" t="s">
        <v>3</v>
      </c>
      <c r="B6" s="5"/>
      <c r="C6" s="144" t="s">
        <v>94</v>
      </c>
      <c r="D6" s="7"/>
      <c r="E6" s="7"/>
      <c r="F6" s="7"/>
      <c r="G6" s="7"/>
      <c r="H6" s="7"/>
      <c r="I6" s="7"/>
      <c r="J6" s="7"/>
      <c r="K6" s="7"/>
      <c r="L6" s="7"/>
      <c r="M6" s="6"/>
      <c r="N6" s="7"/>
      <c r="O6" s="7"/>
      <c r="P6" s="38" t="s">
        <v>20</v>
      </c>
      <c r="Q6" s="39"/>
      <c r="R6" s="43"/>
      <c r="S6" s="44">
        <v>43793</v>
      </c>
    </row>
    <row r="7" spans="1:19" ht="19.5" customHeight="1">
      <c r="A7" s="4" t="s">
        <v>4</v>
      </c>
      <c r="B7" s="9"/>
      <c r="C7" s="145" t="s">
        <v>29</v>
      </c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40" t="s">
        <v>2</v>
      </c>
      <c r="Q7" s="9"/>
      <c r="R7" s="7"/>
      <c r="S7" s="8" t="s">
        <v>142</v>
      </c>
    </row>
    <row r="8" spans="1:19" ht="19.5" customHeight="1" thickBot="1">
      <c r="A8" s="10" t="s">
        <v>84</v>
      </c>
      <c r="B8" s="11"/>
      <c r="C8" s="146" t="s">
        <v>143</v>
      </c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41" t="s">
        <v>63</v>
      </c>
      <c r="Q8" s="42"/>
      <c r="R8" s="147" t="s">
        <v>38</v>
      </c>
      <c r="S8" s="14" t="s">
        <v>140</v>
      </c>
    </row>
    <row r="9" spans="1:19" ht="24.75" customHeight="1">
      <c r="A9" s="15"/>
      <c r="B9" s="2" t="s">
        <v>6</v>
      </c>
      <c r="C9" s="2" t="s">
        <v>7</v>
      </c>
      <c r="D9" s="122" t="s">
        <v>8</v>
      </c>
      <c r="E9" s="123"/>
      <c r="F9" s="123"/>
      <c r="G9" s="123"/>
      <c r="H9" s="123"/>
      <c r="I9" s="123"/>
      <c r="J9" s="123"/>
      <c r="K9" s="123"/>
      <c r="L9" s="124"/>
      <c r="M9" s="16" t="s">
        <v>9</v>
      </c>
      <c r="N9" s="17"/>
      <c r="O9" s="16" t="s">
        <v>10</v>
      </c>
      <c r="P9" s="17"/>
      <c r="Q9" s="125" t="s">
        <v>11</v>
      </c>
      <c r="R9" s="126"/>
      <c r="S9" s="18" t="s">
        <v>12</v>
      </c>
    </row>
    <row r="10" spans="1:19" ht="9.75" customHeight="1" thickBot="1">
      <c r="A10" s="19"/>
      <c r="B10" s="20"/>
      <c r="C10" s="21"/>
      <c r="D10" s="22">
        <v>1</v>
      </c>
      <c r="E10" s="22"/>
      <c r="F10" s="22"/>
      <c r="G10" s="127">
        <v>2</v>
      </c>
      <c r="H10" s="128"/>
      <c r="I10" s="129"/>
      <c r="J10" s="127">
        <v>3</v>
      </c>
      <c r="K10" s="128"/>
      <c r="L10" s="129"/>
      <c r="M10" s="23"/>
      <c r="N10" s="24"/>
      <c r="O10" s="23"/>
      <c r="P10" s="24"/>
      <c r="Q10" s="23"/>
      <c r="R10" s="24"/>
      <c r="S10" s="25"/>
    </row>
    <row r="11" spans="1:19" ht="30" customHeight="1" thickTop="1">
      <c r="A11" s="45" t="s">
        <v>21</v>
      </c>
      <c r="B11" s="107" t="s">
        <v>158</v>
      </c>
      <c r="C11" s="107" t="s">
        <v>144</v>
      </c>
      <c r="D11" s="105">
        <v>10</v>
      </c>
      <c r="E11" s="50" t="s">
        <v>27</v>
      </c>
      <c r="F11" s="104">
        <v>21</v>
      </c>
      <c r="G11" s="55">
        <v>21</v>
      </c>
      <c r="H11" s="50" t="s">
        <v>27</v>
      </c>
      <c r="I11" s="56">
        <v>12</v>
      </c>
      <c r="J11" s="55">
        <v>14</v>
      </c>
      <c r="K11" s="50" t="s">
        <v>27</v>
      </c>
      <c r="L11" s="56">
        <v>21</v>
      </c>
      <c r="M11" s="51">
        <f>D11+G11+J11</f>
        <v>45</v>
      </c>
      <c r="N11" s="52">
        <f>F11+I11+L11</f>
        <v>54</v>
      </c>
      <c r="O11" s="94">
        <f>IF(D11&gt;F11,1,0)+IF(G11&gt;I11,1,0)+IF(J11&gt;L11,1,0)</f>
        <v>1</v>
      </c>
      <c r="P11" s="95">
        <f>IF(D11&lt;F11,1,0)+IF(G11&lt;I11,1,0)+IF(J11&lt;L11,1,0)</f>
        <v>2</v>
      </c>
      <c r="Q11" s="96">
        <f aca="true" t="shared" si="0" ref="Q11:R14">IF(O11=2,1,0)</f>
        <v>0</v>
      </c>
      <c r="R11" s="97">
        <f t="shared" si="0"/>
        <v>1</v>
      </c>
      <c r="S11" s="26"/>
    </row>
    <row r="12" spans="1:19" ht="30" customHeight="1">
      <c r="A12" s="45" t="s">
        <v>22</v>
      </c>
      <c r="B12" s="108" t="s">
        <v>159</v>
      </c>
      <c r="C12" s="108" t="s">
        <v>130</v>
      </c>
      <c r="D12" s="105">
        <v>22</v>
      </c>
      <c r="E12" s="50" t="s">
        <v>27</v>
      </c>
      <c r="F12" s="104">
        <v>20</v>
      </c>
      <c r="G12" s="55">
        <v>21</v>
      </c>
      <c r="H12" s="50" t="s">
        <v>27</v>
      </c>
      <c r="I12" s="56">
        <v>10</v>
      </c>
      <c r="J12" s="55"/>
      <c r="K12" s="50" t="s">
        <v>27</v>
      </c>
      <c r="L12" s="56"/>
      <c r="M12" s="51">
        <f>D12+G12+J12</f>
        <v>43</v>
      </c>
      <c r="N12" s="52">
        <f>F12+I12+L12</f>
        <v>30</v>
      </c>
      <c r="O12" s="94">
        <f>IF(D12&gt;F12,1,0)+IF(G12&gt;I12,1,0)+IF(J12&gt;L12,1,0)</f>
        <v>2</v>
      </c>
      <c r="P12" s="95">
        <f>IF(D12&lt;F12,1,0)+IF(G12&lt;I12,1,0)+IF(J12&lt;L12,1,0)</f>
        <v>0</v>
      </c>
      <c r="Q12" s="96">
        <f t="shared" si="0"/>
        <v>1</v>
      </c>
      <c r="R12" s="97">
        <f t="shared" si="0"/>
        <v>0</v>
      </c>
      <c r="S12" s="26"/>
    </row>
    <row r="13" spans="1:19" ht="30" customHeight="1">
      <c r="A13" s="45" t="s">
        <v>24</v>
      </c>
      <c r="B13" s="108" t="s">
        <v>127</v>
      </c>
      <c r="C13" s="108" t="s">
        <v>145</v>
      </c>
      <c r="D13" s="105">
        <v>21</v>
      </c>
      <c r="E13" s="50" t="s">
        <v>27</v>
      </c>
      <c r="F13" s="104">
        <v>13</v>
      </c>
      <c r="G13" s="55">
        <v>21</v>
      </c>
      <c r="H13" s="50" t="s">
        <v>27</v>
      </c>
      <c r="I13" s="56">
        <v>15</v>
      </c>
      <c r="J13" s="55"/>
      <c r="K13" s="50" t="s">
        <v>27</v>
      </c>
      <c r="L13" s="56"/>
      <c r="M13" s="51">
        <f>D13+G13+J13</f>
        <v>42</v>
      </c>
      <c r="N13" s="52">
        <f>F13+I13+L13</f>
        <v>28</v>
      </c>
      <c r="O13" s="94">
        <f>IF(D13&gt;F13,1,0)+IF(G13&gt;I13,1,0)+IF(J13&gt;L13,1,0)</f>
        <v>2</v>
      </c>
      <c r="P13" s="95">
        <f>IF(D13&lt;F13,1,0)+IF(G13&lt;I13,1,0)+IF(J13&lt;L13,1,0)</f>
        <v>0</v>
      </c>
      <c r="Q13" s="96">
        <f t="shared" si="0"/>
        <v>1</v>
      </c>
      <c r="R13" s="97">
        <f t="shared" si="0"/>
        <v>0</v>
      </c>
      <c r="S13" s="26"/>
    </row>
    <row r="14" spans="1:19" ht="30" customHeight="1" thickBot="1">
      <c r="A14" s="45" t="s">
        <v>23</v>
      </c>
      <c r="B14" s="108" t="s">
        <v>131</v>
      </c>
      <c r="C14" s="108" t="s">
        <v>111</v>
      </c>
      <c r="D14" s="105">
        <v>15</v>
      </c>
      <c r="E14" s="50" t="s">
        <v>27</v>
      </c>
      <c r="F14" s="104">
        <v>21</v>
      </c>
      <c r="G14" s="55">
        <v>22</v>
      </c>
      <c r="H14" s="50" t="s">
        <v>27</v>
      </c>
      <c r="I14" s="56">
        <v>20</v>
      </c>
      <c r="J14" s="55">
        <v>10</v>
      </c>
      <c r="K14" s="50" t="s">
        <v>27</v>
      </c>
      <c r="L14" s="56">
        <v>21</v>
      </c>
      <c r="M14" s="51">
        <f>D14+G14+J14</f>
        <v>47</v>
      </c>
      <c r="N14" s="52">
        <f>F14+I14+L14</f>
        <v>62</v>
      </c>
      <c r="O14" s="94">
        <f>IF(D14&gt;F14,1,0)+IF(G14&gt;I14,1,0)+IF(J14&gt;L14,1,0)</f>
        <v>1</v>
      </c>
      <c r="P14" s="95">
        <f>IF(D14&lt;F14,1,0)+IF(G14&lt;I14,1,0)+IF(J14&lt;L14,1,0)</f>
        <v>2</v>
      </c>
      <c r="Q14" s="96">
        <f t="shared" si="0"/>
        <v>0</v>
      </c>
      <c r="R14" s="97">
        <f t="shared" si="0"/>
        <v>1</v>
      </c>
      <c r="S14" s="26"/>
    </row>
    <row r="15" spans="1:19" ht="34.5" customHeight="1" thickBot="1">
      <c r="A15" s="100" t="s">
        <v>13</v>
      </c>
      <c r="B15" s="130" t="s">
        <v>160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1"/>
      <c r="M15" s="53">
        <f aca="true" t="shared" si="1" ref="M15:R15">SUM(M11:M14)</f>
        <v>177</v>
      </c>
      <c r="N15" s="54">
        <f t="shared" si="1"/>
        <v>174</v>
      </c>
      <c r="O15" s="98">
        <f t="shared" si="1"/>
        <v>6</v>
      </c>
      <c r="P15" s="99">
        <f t="shared" si="1"/>
        <v>4</v>
      </c>
      <c r="Q15" s="98">
        <f t="shared" si="1"/>
        <v>2</v>
      </c>
      <c r="R15" s="99">
        <f t="shared" si="1"/>
        <v>2</v>
      </c>
      <c r="S15" s="1"/>
    </row>
    <row r="16" spans="1:19" ht="15">
      <c r="A16" s="101"/>
      <c r="B16" s="102"/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27"/>
      <c r="N16" s="27"/>
      <c r="O16" s="27"/>
      <c r="P16" s="27"/>
      <c r="Q16" s="27"/>
      <c r="R16" s="27"/>
      <c r="S16" s="28" t="s">
        <v>14</v>
      </c>
    </row>
    <row r="17" ht="12.75">
      <c r="A17" s="30" t="s">
        <v>15</v>
      </c>
    </row>
    <row r="19" spans="1:2" ht="19.5" customHeight="1">
      <c r="A19" s="31" t="s">
        <v>16</v>
      </c>
      <c r="B19" s="3" t="s">
        <v>17</v>
      </c>
    </row>
    <row r="20" spans="1:2" ht="19.5" customHeight="1">
      <c r="A20" s="29"/>
      <c r="B20" s="3" t="s">
        <v>17</v>
      </c>
    </row>
    <row r="22" spans="1:20" ht="12.75">
      <c r="A22" s="33" t="s">
        <v>18</v>
      </c>
      <c r="C22" s="32"/>
      <c r="D22" s="33" t="s">
        <v>19</v>
      </c>
      <c r="E22" s="33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3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3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</sheetData>
  <sheetProtection/>
  <mergeCells count="6">
    <mergeCell ref="A4:S4"/>
    <mergeCell ref="D9:L9"/>
    <mergeCell ref="Q9:R9"/>
    <mergeCell ref="G10:I10"/>
    <mergeCell ref="J10:L10"/>
    <mergeCell ref="B15:L15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4:T27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4" spans="1:19" ht="27" thickBot="1">
      <c r="A4" s="121" t="s">
        <v>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</row>
    <row r="5" spans="1:19" ht="19.5" customHeight="1" thickBot="1">
      <c r="A5" s="35" t="s">
        <v>1</v>
      </c>
      <c r="B5" s="106"/>
      <c r="C5" s="143" t="s">
        <v>139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</row>
    <row r="6" spans="1:19" ht="19.5" customHeight="1" thickTop="1">
      <c r="A6" s="4" t="s">
        <v>3</v>
      </c>
      <c r="B6" s="5"/>
      <c r="C6" s="144" t="s">
        <v>28</v>
      </c>
      <c r="D6" s="7"/>
      <c r="E6" s="7"/>
      <c r="F6" s="7"/>
      <c r="G6" s="7"/>
      <c r="H6" s="7"/>
      <c r="I6" s="7"/>
      <c r="J6" s="7"/>
      <c r="K6" s="7"/>
      <c r="L6" s="7"/>
      <c r="M6" s="6"/>
      <c r="N6" s="7"/>
      <c r="O6" s="7"/>
      <c r="P6" s="38" t="s">
        <v>20</v>
      </c>
      <c r="Q6" s="39"/>
      <c r="R6" s="43"/>
      <c r="S6" s="44">
        <v>43793</v>
      </c>
    </row>
    <row r="7" spans="1:19" ht="19.5" customHeight="1">
      <c r="A7" s="4" t="s">
        <v>4</v>
      </c>
      <c r="B7" s="9"/>
      <c r="C7" s="145" t="s">
        <v>61</v>
      </c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40" t="s">
        <v>2</v>
      </c>
      <c r="Q7" s="9"/>
      <c r="R7" s="7"/>
      <c r="S7" s="8" t="s">
        <v>142</v>
      </c>
    </row>
    <row r="8" spans="1:19" ht="19.5" customHeight="1" thickBot="1">
      <c r="A8" s="10" t="s">
        <v>84</v>
      </c>
      <c r="B8" s="11"/>
      <c r="C8" s="146" t="s">
        <v>143</v>
      </c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41" t="s">
        <v>63</v>
      </c>
      <c r="Q8" s="42"/>
      <c r="R8" s="147" t="s">
        <v>43</v>
      </c>
      <c r="S8" s="14" t="s">
        <v>140</v>
      </c>
    </row>
    <row r="9" spans="1:19" ht="24.75" customHeight="1">
      <c r="A9" s="15"/>
      <c r="B9" s="2" t="s">
        <v>6</v>
      </c>
      <c r="C9" s="2" t="s">
        <v>7</v>
      </c>
      <c r="D9" s="122" t="s">
        <v>8</v>
      </c>
      <c r="E9" s="123"/>
      <c r="F9" s="123"/>
      <c r="G9" s="123"/>
      <c r="H9" s="123"/>
      <c r="I9" s="123"/>
      <c r="J9" s="123"/>
      <c r="K9" s="123"/>
      <c r="L9" s="124"/>
      <c r="M9" s="16" t="s">
        <v>9</v>
      </c>
      <c r="N9" s="17"/>
      <c r="O9" s="16" t="s">
        <v>10</v>
      </c>
      <c r="P9" s="17"/>
      <c r="Q9" s="125" t="s">
        <v>11</v>
      </c>
      <c r="R9" s="126"/>
      <c r="S9" s="18" t="s">
        <v>12</v>
      </c>
    </row>
    <row r="10" spans="1:19" ht="9.75" customHeight="1" thickBot="1">
      <c r="A10" s="19"/>
      <c r="B10" s="20"/>
      <c r="C10" s="21"/>
      <c r="D10" s="22">
        <v>1</v>
      </c>
      <c r="E10" s="22"/>
      <c r="F10" s="22"/>
      <c r="G10" s="127">
        <v>2</v>
      </c>
      <c r="H10" s="128"/>
      <c r="I10" s="129"/>
      <c r="J10" s="127">
        <v>3</v>
      </c>
      <c r="K10" s="128"/>
      <c r="L10" s="129"/>
      <c r="M10" s="23"/>
      <c r="N10" s="24"/>
      <c r="O10" s="23"/>
      <c r="P10" s="24"/>
      <c r="Q10" s="23"/>
      <c r="R10" s="24"/>
      <c r="S10" s="25"/>
    </row>
    <row r="11" spans="1:19" ht="30" customHeight="1" thickTop="1">
      <c r="A11" s="45" t="s">
        <v>21</v>
      </c>
      <c r="B11" s="107" t="s">
        <v>146</v>
      </c>
      <c r="C11" s="107" t="s">
        <v>151</v>
      </c>
      <c r="D11" s="105">
        <v>17</v>
      </c>
      <c r="E11" s="50" t="s">
        <v>27</v>
      </c>
      <c r="F11" s="104">
        <v>21</v>
      </c>
      <c r="G11" s="55">
        <v>21</v>
      </c>
      <c r="H11" s="50" t="s">
        <v>27</v>
      </c>
      <c r="I11" s="56">
        <v>9</v>
      </c>
      <c r="J11" s="55">
        <v>21</v>
      </c>
      <c r="K11" s="50" t="s">
        <v>27</v>
      </c>
      <c r="L11" s="56">
        <v>19</v>
      </c>
      <c r="M11" s="51">
        <f>D11+G11+J11</f>
        <v>59</v>
      </c>
      <c r="N11" s="52">
        <f>F11+I11+L11</f>
        <v>49</v>
      </c>
      <c r="O11" s="94">
        <f>IF(D11&gt;F11,1,0)+IF(G11&gt;I11,1,0)+IF(J11&gt;L11,1,0)</f>
        <v>2</v>
      </c>
      <c r="P11" s="95">
        <f>IF(D11&lt;F11,1,0)+IF(G11&lt;I11,1,0)+IF(J11&lt;L11,1,0)</f>
        <v>1</v>
      </c>
      <c r="Q11" s="96">
        <f aca="true" t="shared" si="0" ref="Q11:R14">IF(O11=2,1,0)</f>
        <v>1</v>
      </c>
      <c r="R11" s="97">
        <f t="shared" si="0"/>
        <v>0</v>
      </c>
      <c r="S11" s="26"/>
    </row>
    <row r="12" spans="1:19" ht="30" customHeight="1">
      <c r="A12" s="45" t="s">
        <v>22</v>
      </c>
      <c r="B12" s="108" t="s">
        <v>85</v>
      </c>
      <c r="C12" s="108" t="s">
        <v>129</v>
      </c>
      <c r="D12" s="105">
        <v>18</v>
      </c>
      <c r="E12" s="50" t="s">
        <v>27</v>
      </c>
      <c r="F12" s="104">
        <v>21</v>
      </c>
      <c r="G12" s="55">
        <v>16</v>
      </c>
      <c r="H12" s="50" t="s">
        <v>27</v>
      </c>
      <c r="I12" s="56">
        <v>21</v>
      </c>
      <c r="J12" s="55"/>
      <c r="K12" s="50" t="s">
        <v>27</v>
      </c>
      <c r="L12" s="56"/>
      <c r="M12" s="51">
        <f>D12+G12+J12</f>
        <v>34</v>
      </c>
      <c r="N12" s="52">
        <f>F12+I12+L12</f>
        <v>42</v>
      </c>
      <c r="O12" s="94">
        <f>IF(D12&gt;F12,1,0)+IF(G12&gt;I12,1,0)+IF(J12&gt;L12,1,0)</f>
        <v>0</v>
      </c>
      <c r="P12" s="95">
        <f>IF(D12&lt;F12,1,0)+IF(G12&lt;I12,1,0)+IF(J12&lt;L12,1,0)</f>
        <v>2</v>
      </c>
      <c r="Q12" s="96">
        <f t="shared" si="0"/>
        <v>0</v>
      </c>
      <c r="R12" s="97">
        <f t="shared" si="0"/>
        <v>1</v>
      </c>
      <c r="S12" s="26"/>
    </row>
    <row r="13" spans="1:19" ht="30" customHeight="1">
      <c r="A13" s="45" t="s">
        <v>24</v>
      </c>
      <c r="B13" s="108" t="s">
        <v>147</v>
      </c>
      <c r="C13" s="108" t="s">
        <v>161</v>
      </c>
      <c r="D13" s="105">
        <v>21</v>
      </c>
      <c r="E13" s="50" t="s">
        <v>27</v>
      </c>
      <c r="F13" s="104">
        <v>17</v>
      </c>
      <c r="G13" s="55">
        <v>21</v>
      </c>
      <c r="H13" s="50" t="s">
        <v>27</v>
      </c>
      <c r="I13" s="56">
        <v>23</v>
      </c>
      <c r="J13" s="55">
        <v>14</v>
      </c>
      <c r="K13" s="50" t="s">
        <v>27</v>
      </c>
      <c r="L13" s="56">
        <v>21</v>
      </c>
      <c r="M13" s="51">
        <f>D13+G13+J13</f>
        <v>56</v>
      </c>
      <c r="N13" s="52">
        <f>F13+I13+L13</f>
        <v>61</v>
      </c>
      <c r="O13" s="94">
        <f>IF(D13&gt;F13,1,0)+IF(G13&gt;I13,1,0)+IF(J13&gt;L13,1,0)</f>
        <v>1</v>
      </c>
      <c r="P13" s="95">
        <f>IF(D13&lt;F13,1,0)+IF(G13&lt;I13,1,0)+IF(J13&lt;L13,1,0)</f>
        <v>2</v>
      </c>
      <c r="Q13" s="96">
        <f t="shared" si="0"/>
        <v>0</v>
      </c>
      <c r="R13" s="97">
        <f t="shared" si="0"/>
        <v>1</v>
      </c>
      <c r="S13" s="26"/>
    </row>
    <row r="14" spans="1:19" ht="30" customHeight="1" thickBot="1">
      <c r="A14" s="45" t="s">
        <v>23</v>
      </c>
      <c r="B14" s="108" t="s">
        <v>162</v>
      </c>
      <c r="C14" s="108" t="s">
        <v>153</v>
      </c>
      <c r="D14" s="105">
        <v>11</v>
      </c>
      <c r="E14" s="50" t="s">
        <v>27</v>
      </c>
      <c r="F14" s="104">
        <v>21</v>
      </c>
      <c r="G14" s="55">
        <v>20</v>
      </c>
      <c r="H14" s="50" t="s">
        <v>27</v>
      </c>
      <c r="I14" s="56">
        <v>22</v>
      </c>
      <c r="J14" s="55"/>
      <c r="K14" s="50" t="s">
        <v>27</v>
      </c>
      <c r="L14" s="56"/>
      <c r="M14" s="51">
        <f>D14+G14+J14</f>
        <v>31</v>
      </c>
      <c r="N14" s="52">
        <f>F14+I14+L14</f>
        <v>43</v>
      </c>
      <c r="O14" s="94">
        <f>IF(D14&gt;F14,1,0)+IF(G14&gt;I14,1,0)+IF(J14&gt;L14,1,0)</f>
        <v>0</v>
      </c>
      <c r="P14" s="95">
        <f>IF(D14&lt;F14,1,0)+IF(G14&lt;I14,1,0)+IF(J14&lt;L14,1,0)</f>
        <v>2</v>
      </c>
      <c r="Q14" s="96">
        <f t="shared" si="0"/>
        <v>0</v>
      </c>
      <c r="R14" s="97">
        <f t="shared" si="0"/>
        <v>1</v>
      </c>
      <c r="S14" s="26"/>
    </row>
    <row r="15" spans="1:19" ht="34.5" customHeight="1" thickBot="1">
      <c r="A15" s="100" t="s">
        <v>13</v>
      </c>
      <c r="B15" s="130" t="s">
        <v>61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1"/>
      <c r="M15" s="53">
        <f aca="true" t="shared" si="1" ref="M15:R15">SUM(M11:M14)</f>
        <v>180</v>
      </c>
      <c r="N15" s="54">
        <f t="shared" si="1"/>
        <v>195</v>
      </c>
      <c r="O15" s="98">
        <f t="shared" si="1"/>
        <v>3</v>
      </c>
      <c r="P15" s="99">
        <f t="shared" si="1"/>
        <v>7</v>
      </c>
      <c r="Q15" s="98">
        <f t="shared" si="1"/>
        <v>1</v>
      </c>
      <c r="R15" s="99">
        <f t="shared" si="1"/>
        <v>3</v>
      </c>
      <c r="S15" s="1"/>
    </row>
    <row r="16" spans="1:19" ht="15">
      <c r="A16" s="101"/>
      <c r="B16" s="102"/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27"/>
      <c r="N16" s="27"/>
      <c r="O16" s="27"/>
      <c r="P16" s="27"/>
      <c r="Q16" s="27"/>
      <c r="R16" s="27"/>
      <c r="S16" s="28" t="s">
        <v>14</v>
      </c>
    </row>
    <row r="17" ht="12.75">
      <c r="A17" s="30" t="s">
        <v>15</v>
      </c>
    </row>
    <row r="19" spans="1:2" ht="19.5" customHeight="1">
      <c r="A19" s="31" t="s">
        <v>16</v>
      </c>
      <c r="B19" s="3" t="s">
        <v>17</v>
      </c>
    </row>
    <row r="20" spans="1:2" ht="19.5" customHeight="1">
      <c r="A20" s="29"/>
      <c r="B20" s="3" t="s">
        <v>17</v>
      </c>
    </row>
    <row r="22" spans="1:20" ht="12.75">
      <c r="A22" s="33" t="s">
        <v>18</v>
      </c>
      <c r="C22" s="32"/>
      <c r="D22" s="33" t="s">
        <v>19</v>
      </c>
      <c r="E22" s="33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3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3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</sheetData>
  <sheetProtection/>
  <mergeCells count="6">
    <mergeCell ref="A4:S4"/>
    <mergeCell ref="D9:L9"/>
    <mergeCell ref="Q9:R9"/>
    <mergeCell ref="G10:I10"/>
    <mergeCell ref="J10:L10"/>
    <mergeCell ref="B15:L15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4:T27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4" spans="1:19" ht="27" thickBot="1">
      <c r="A4" s="121" t="s">
        <v>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</row>
    <row r="5" spans="1:19" ht="19.5" customHeight="1" thickBot="1">
      <c r="A5" s="35" t="s">
        <v>1</v>
      </c>
      <c r="B5" s="106"/>
      <c r="C5" s="143" t="s">
        <v>139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</row>
    <row r="6" spans="1:19" ht="19.5" customHeight="1" thickTop="1">
      <c r="A6" s="4" t="s">
        <v>3</v>
      </c>
      <c r="B6" s="5"/>
      <c r="C6" s="144" t="s">
        <v>60</v>
      </c>
      <c r="D6" s="7"/>
      <c r="E6" s="7"/>
      <c r="F6" s="7"/>
      <c r="G6" s="7"/>
      <c r="H6" s="7"/>
      <c r="I6" s="7"/>
      <c r="J6" s="7"/>
      <c r="K6" s="7"/>
      <c r="L6" s="7"/>
      <c r="M6" s="6"/>
      <c r="N6" s="7"/>
      <c r="O6" s="7"/>
      <c r="P6" s="38" t="s">
        <v>20</v>
      </c>
      <c r="Q6" s="39"/>
      <c r="R6" s="43"/>
      <c r="S6" s="44">
        <v>43793</v>
      </c>
    </row>
    <row r="7" spans="1:19" ht="19.5" customHeight="1">
      <c r="A7" s="4" t="s">
        <v>4</v>
      </c>
      <c r="B7" s="9"/>
      <c r="C7" s="145" t="s">
        <v>29</v>
      </c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40" t="s">
        <v>2</v>
      </c>
      <c r="Q7" s="9"/>
      <c r="R7" s="7"/>
      <c r="S7" s="8" t="s">
        <v>142</v>
      </c>
    </row>
    <row r="8" spans="1:19" ht="19.5" customHeight="1" thickBot="1">
      <c r="A8" s="10" t="s">
        <v>84</v>
      </c>
      <c r="B8" s="11"/>
      <c r="C8" s="146" t="s">
        <v>143</v>
      </c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41" t="s">
        <v>63</v>
      </c>
      <c r="Q8" s="42"/>
      <c r="R8" s="147" t="s">
        <v>43</v>
      </c>
      <c r="S8" s="14" t="s">
        <v>140</v>
      </c>
    </row>
    <row r="9" spans="1:19" ht="24.75" customHeight="1">
      <c r="A9" s="15"/>
      <c r="B9" s="2" t="s">
        <v>6</v>
      </c>
      <c r="C9" s="2" t="s">
        <v>7</v>
      </c>
      <c r="D9" s="122" t="s">
        <v>8</v>
      </c>
      <c r="E9" s="123"/>
      <c r="F9" s="123"/>
      <c r="G9" s="123"/>
      <c r="H9" s="123"/>
      <c r="I9" s="123"/>
      <c r="J9" s="123"/>
      <c r="K9" s="123"/>
      <c r="L9" s="124"/>
      <c r="M9" s="16" t="s">
        <v>9</v>
      </c>
      <c r="N9" s="17"/>
      <c r="O9" s="16" t="s">
        <v>10</v>
      </c>
      <c r="P9" s="17"/>
      <c r="Q9" s="125" t="s">
        <v>11</v>
      </c>
      <c r="R9" s="126"/>
      <c r="S9" s="18" t="s">
        <v>12</v>
      </c>
    </row>
    <row r="10" spans="1:19" ht="9.75" customHeight="1" thickBot="1">
      <c r="A10" s="19"/>
      <c r="B10" s="20"/>
      <c r="C10" s="21"/>
      <c r="D10" s="22">
        <v>1</v>
      </c>
      <c r="E10" s="22"/>
      <c r="F10" s="22"/>
      <c r="G10" s="127">
        <v>2</v>
      </c>
      <c r="H10" s="128"/>
      <c r="I10" s="129"/>
      <c r="J10" s="127">
        <v>3</v>
      </c>
      <c r="K10" s="128"/>
      <c r="L10" s="129"/>
      <c r="M10" s="23"/>
      <c r="N10" s="24"/>
      <c r="O10" s="23"/>
      <c r="P10" s="24"/>
      <c r="Q10" s="23"/>
      <c r="R10" s="24"/>
      <c r="S10" s="25"/>
    </row>
    <row r="11" spans="1:19" ht="30" customHeight="1" thickTop="1">
      <c r="A11" s="45" t="s">
        <v>21</v>
      </c>
      <c r="B11" s="107" t="s">
        <v>163</v>
      </c>
      <c r="C11" s="107" t="s">
        <v>130</v>
      </c>
      <c r="D11" s="105">
        <v>21</v>
      </c>
      <c r="E11" s="50" t="s">
        <v>27</v>
      </c>
      <c r="F11" s="104">
        <v>10</v>
      </c>
      <c r="G11" s="55">
        <v>21</v>
      </c>
      <c r="H11" s="50" t="s">
        <v>27</v>
      </c>
      <c r="I11" s="56">
        <v>6</v>
      </c>
      <c r="J11" s="55"/>
      <c r="K11" s="50" t="s">
        <v>27</v>
      </c>
      <c r="L11" s="56"/>
      <c r="M11" s="51">
        <f>D11+G11+J11</f>
        <v>42</v>
      </c>
      <c r="N11" s="52">
        <f>F11+I11+L11</f>
        <v>16</v>
      </c>
      <c r="O11" s="94">
        <f>IF(D11&gt;F11,1,0)+IF(G11&gt;I11,1,0)+IF(J11&gt;L11,1,0)</f>
        <v>2</v>
      </c>
      <c r="P11" s="95">
        <f>IF(D11&lt;F11,1,0)+IF(G11&lt;I11,1,0)+IF(J11&lt;L11,1,0)</f>
        <v>0</v>
      </c>
      <c r="Q11" s="96">
        <f aca="true" t="shared" si="0" ref="Q11:R14">IF(O11=2,1,0)</f>
        <v>1</v>
      </c>
      <c r="R11" s="97">
        <f t="shared" si="0"/>
        <v>0</v>
      </c>
      <c r="S11" s="26"/>
    </row>
    <row r="12" spans="1:19" ht="30" customHeight="1">
      <c r="A12" s="45" t="s">
        <v>22</v>
      </c>
      <c r="B12" s="108" t="s">
        <v>106</v>
      </c>
      <c r="C12" s="108" t="s">
        <v>165</v>
      </c>
      <c r="D12" s="105">
        <v>21</v>
      </c>
      <c r="E12" s="50" t="s">
        <v>27</v>
      </c>
      <c r="F12" s="104">
        <v>15</v>
      </c>
      <c r="G12" s="55">
        <v>21</v>
      </c>
      <c r="H12" s="50" t="s">
        <v>27</v>
      </c>
      <c r="I12" s="56">
        <v>16</v>
      </c>
      <c r="J12" s="55"/>
      <c r="K12" s="50" t="s">
        <v>27</v>
      </c>
      <c r="L12" s="56"/>
      <c r="M12" s="51">
        <f>D12+G12+J12</f>
        <v>42</v>
      </c>
      <c r="N12" s="52">
        <f>F12+I12+L12</f>
        <v>31</v>
      </c>
      <c r="O12" s="94">
        <f>IF(D12&gt;F12,1,0)+IF(G12&gt;I12,1,0)+IF(J12&gt;L12,1,0)</f>
        <v>2</v>
      </c>
      <c r="P12" s="95">
        <f>IF(D12&lt;F12,1,0)+IF(G12&lt;I12,1,0)+IF(J12&lt;L12,1,0)</f>
        <v>0</v>
      </c>
      <c r="Q12" s="96">
        <f t="shared" si="0"/>
        <v>1</v>
      </c>
      <c r="R12" s="97">
        <f t="shared" si="0"/>
        <v>0</v>
      </c>
      <c r="S12" s="26"/>
    </row>
    <row r="13" spans="1:19" ht="30" customHeight="1">
      <c r="A13" s="45" t="s">
        <v>24</v>
      </c>
      <c r="B13" s="108" t="s">
        <v>156</v>
      </c>
      <c r="C13" s="108" t="s">
        <v>145</v>
      </c>
      <c r="D13" s="105">
        <v>21</v>
      </c>
      <c r="E13" s="50" t="s">
        <v>27</v>
      </c>
      <c r="F13" s="104">
        <v>17</v>
      </c>
      <c r="G13" s="55">
        <v>21</v>
      </c>
      <c r="H13" s="50" t="s">
        <v>27</v>
      </c>
      <c r="I13" s="56">
        <v>6</v>
      </c>
      <c r="J13" s="55"/>
      <c r="K13" s="50" t="s">
        <v>27</v>
      </c>
      <c r="L13" s="56"/>
      <c r="M13" s="51">
        <f>D13+G13+J13</f>
        <v>42</v>
      </c>
      <c r="N13" s="52">
        <f>F13+I13+L13</f>
        <v>23</v>
      </c>
      <c r="O13" s="94">
        <f>IF(D13&gt;F13,1,0)+IF(G13&gt;I13,1,0)+IF(J13&gt;L13,1,0)</f>
        <v>2</v>
      </c>
      <c r="P13" s="95">
        <f>IF(D13&lt;F13,1,0)+IF(G13&lt;I13,1,0)+IF(J13&lt;L13,1,0)</f>
        <v>0</v>
      </c>
      <c r="Q13" s="96">
        <f t="shared" si="0"/>
        <v>1</v>
      </c>
      <c r="R13" s="97">
        <f t="shared" si="0"/>
        <v>0</v>
      </c>
      <c r="S13" s="26"/>
    </row>
    <row r="14" spans="1:19" ht="30" customHeight="1" thickBot="1">
      <c r="A14" s="45" t="s">
        <v>23</v>
      </c>
      <c r="B14" s="108" t="s">
        <v>164</v>
      </c>
      <c r="C14" s="108" t="s">
        <v>166</v>
      </c>
      <c r="D14" s="105">
        <v>15</v>
      </c>
      <c r="E14" s="50" t="s">
        <v>27</v>
      </c>
      <c r="F14" s="104">
        <v>21</v>
      </c>
      <c r="G14" s="55">
        <v>21</v>
      </c>
      <c r="H14" s="50" t="s">
        <v>27</v>
      </c>
      <c r="I14" s="56">
        <v>17</v>
      </c>
      <c r="J14" s="55">
        <v>16</v>
      </c>
      <c r="K14" s="50" t="s">
        <v>27</v>
      </c>
      <c r="L14" s="56">
        <v>21</v>
      </c>
      <c r="M14" s="51">
        <f>D14+G14+J14</f>
        <v>52</v>
      </c>
      <c r="N14" s="52">
        <f>F14+I14+L14</f>
        <v>59</v>
      </c>
      <c r="O14" s="94">
        <f>IF(D14&gt;F14,1,0)+IF(G14&gt;I14,1,0)+IF(J14&gt;L14,1,0)</f>
        <v>1</v>
      </c>
      <c r="P14" s="95">
        <f>IF(D14&lt;F14,1,0)+IF(G14&lt;I14,1,0)+IF(J14&lt;L14,1,0)</f>
        <v>2</v>
      </c>
      <c r="Q14" s="96">
        <f t="shared" si="0"/>
        <v>0</v>
      </c>
      <c r="R14" s="97">
        <f t="shared" si="0"/>
        <v>1</v>
      </c>
      <c r="S14" s="26"/>
    </row>
    <row r="15" spans="1:19" ht="34.5" customHeight="1" thickBot="1">
      <c r="A15" s="100" t="s">
        <v>13</v>
      </c>
      <c r="B15" s="130" t="s">
        <v>60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1"/>
      <c r="M15" s="53">
        <f aca="true" t="shared" si="1" ref="M15:R15">SUM(M11:M14)</f>
        <v>178</v>
      </c>
      <c r="N15" s="54">
        <f t="shared" si="1"/>
        <v>129</v>
      </c>
      <c r="O15" s="98">
        <f t="shared" si="1"/>
        <v>7</v>
      </c>
      <c r="P15" s="99">
        <f t="shared" si="1"/>
        <v>2</v>
      </c>
      <c r="Q15" s="98">
        <f t="shared" si="1"/>
        <v>3</v>
      </c>
      <c r="R15" s="99">
        <f t="shared" si="1"/>
        <v>1</v>
      </c>
      <c r="S15" s="1"/>
    </row>
    <row r="16" spans="1:19" ht="15">
      <c r="A16" s="101"/>
      <c r="B16" s="102"/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27"/>
      <c r="N16" s="27"/>
      <c r="O16" s="27"/>
      <c r="P16" s="27"/>
      <c r="Q16" s="27"/>
      <c r="R16" s="27"/>
      <c r="S16" s="28" t="s">
        <v>14</v>
      </c>
    </row>
    <row r="17" ht="12.75">
      <c r="A17" s="30" t="s">
        <v>15</v>
      </c>
    </row>
    <row r="19" spans="1:2" ht="19.5" customHeight="1">
      <c r="A19" s="31" t="s">
        <v>16</v>
      </c>
      <c r="B19" s="3" t="s">
        <v>17</v>
      </c>
    </row>
    <row r="20" spans="1:2" ht="19.5" customHeight="1">
      <c r="A20" s="29"/>
      <c r="B20" s="3" t="s">
        <v>17</v>
      </c>
    </row>
    <row r="22" spans="1:20" ht="12.75">
      <c r="A22" s="33" t="s">
        <v>18</v>
      </c>
      <c r="C22" s="32"/>
      <c r="D22" s="33" t="s">
        <v>19</v>
      </c>
      <c r="E22" s="33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3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3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</sheetData>
  <sheetProtection/>
  <mergeCells count="6">
    <mergeCell ref="A4:S4"/>
    <mergeCell ref="D9:L9"/>
    <mergeCell ref="Q9:R9"/>
    <mergeCell ref="G10:I10"/>
    <mergeCell ref="J10:L10"/>
    <mergeCell ref="B15:L15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4:T27"/>
  <sheetViews>
    <sheetView zoomScale="113" zoomScaleNormal="113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75390625" style="3" customWidth="1"/>
    <col min="5" max="5" width="1.75390625" style="3" customWidth="1"/>
    <col min="6" max="7" width="3.75390625" style="3" customWidth="1"/>
    <col min="8" max="8" width="1.75390625" style="3" customWidth="1"/>
    <col min="9" max="10" width="3.75390625" style="3" customWidth="1"/>
    <col min="11" max="11" width="1.75390625" style="3" customWidth="1"/>
    <col min="12" max="12" width="3.7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4" spans="1:19" ht="27" thickBot="1">
      <c r="A4" s="121" t="s">
        <v>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</row>
    <row r="5" spans="1:19" ht="19.5" customHeight="1" thickBot="1">
      <c r="A5" s="35" t="s">
        <v>1</v>
      </c>
      <c r="B5" s="106"/>
      <c r="C5" s="143" t="s">
        <v>139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</row>
    <row r="6" spans="1:19" ht="19.5" customHeight="1" thickTop="1">
      <c r="A6" s="4" t="s">
        <v>3</v>
      </c>
      <c r="B6" s="5"/>
      <c r="C6" s="144" t="s">
        <v>94</v>
      </c>
      <c r="D6" s="7"/>
      <c r="E6" s="7"/>
      <c r="F6" s="7"/>
      <c r="G6" s="7"/>
      <c r="H6" s="7"/>
      <c r="I6" s="7"/>
      <c r="J6" s="7"/>
      <c r="K6" s="7"/>
      <c r="L6" s="7"/>
      <c r="M6" s="6"/>
      <c r="N6" s="7"/>
      <c r="O6" s="7"/>
      <c r="P6" s="38" t="s">
        <v>20</v>
      </c>
      <c r="Q6" s="39"/>
      <c r="R6" s="43"/>
      <c r="S6" s="44">
        <v>43793</v>
      </c>
    </row>
    <row r="7" spans="1:19" ht="19.5" customHeight="1">
      <c r="A7" s="4" t="s">
        <v>4</v>
      </c>
      <c r="B7" s="9"/>
      <c r="C7" s="145" t="s">
        <v>28</v>
      </c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7"/>
      <c r="P7" s="40" t="s">
        <v>2</v>
      </c>
      <c r="Q7" s="9"/>
      <c r="R7" s="7"/>
      <c r="S7" s="8" t="s">
        <v>142</v>
      </c>
    </row>
    <row r="8" spans="1:19" ht="19.5" customHeight="1" thickBot="1">
      <c r="A8" s="10" t="s">
        <v>84</v>
      </c>
      <c r="B8" s="11"/>
      <c r="C8" s="146" t="s">
        <v>143</v>
      </c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41" t="s">
        <v>63</v>
      </c>
      <c r="Q8" s="42"/>
      <c r="R8" s="147" t="s">
        <v>47</v>
      </c>
      <c r="S8" s="14" t="s">
        <v>140</v>
      </c>
    </row>
    <row r="9" spans="1:19" ht="24.75" customHeight="1">
      <c r="A9" s="15"/>
      <c r="B9" s="2" t="s">
        <v>6</v>
      </c>
      <c r="C9" s="2" t="s">
        <v>7</v>
      </c>
      <c r="D9" s="122" t="s">
        <v>8</v>
      </c>
      <c r="E9" s="123"/>
      <c r="F9" s="123"/>
      <c r="G9" s="123"/>
      <c r="H9" s="123"/>
      <c r="I9" s="123"/>
      <c r="J9" s="123"/>
      <c r="K9" s="123"/>
      <c r="L9" s="124"/>
      <c r="M9" s="16" t="s">
        <v>9</v>
      </c>
      <c r="N9" s="17"/>
      <c r="O9" s="16" t="s">
        <v>10</v>
      </c>
      <c r="P9" s="17"/>
      <c r="Q9" s="125" t="s">
        <v>11</v>
      </c>
      <c r="R9" s="126"/>
      <c r="S9" s="18" t="s">
        <v>12</v>
      </c>
    </row>
    <row r="10" spans="1:19" ht="9.75" customHeight="1" thickBot="1">
      <c r="A10" s="19"/>
      <c r="B10" s="20"/>
      <c r="C10" s="21"/>
      <c r="D10" s="22">
        <v>1</v>
      </c>
      <c r="E10" s="22"/>
      <c r="F10" s="22"/>
      <c r="G10" s="127">
        <v>2</v>
      </c>
      <c r="H10" s="128"/>
      <c r="I10" s="129"/>
      <c r="J10" s="127">
        <v>3</v>
      </c>
      <c r="K10" s="128"/>
      <c r="L10" s="129"/>
      <c r="M10" s="23"/>
      <c r="N10" s="24"/>
      <c r="O10" s="23"/>
      <c r="P10" s="24"/>
      <c r="Q10" s="23"/>
      <c r="R10" s="24"/>
      <c r="S10" s="25"/>
    </row>
    <row r="11" spans="1:19" ht="30" customHeight="1" thickTop="1">
      <c r="A11" s="45" t="s">
        <v>21</v>
      </c>
      <c r="B11" s="107" t="s">
        <v>110</v>
      </c>
      <c r="C11" s="107" t="s">
        <v>146</v>
      </c>
      <c r="D11" s="105">
        <v>19</v>
      </c>
      <c r="E11" s="50" t="s">
        <v>27</v>
      </c>
      <c r="F11" s="104">
        <v>21</v>
      </c>
      <c r="G11" s="55">
        <v>19</v>
      </c>
      <c r="H11" s="50" t="s">
        <v>27</v>
      </c>
      <c r="I11" s="56">
        <v>21</v>
      </c>
      <c r="J11" s="55"/>
      <c r="K11" s="50" t="s">
        <v>27</v>
      </c>
      <c r="L11" s="56"/>
      <c r="M11" s="51">
        <f>D11+G11+J11</f>
        <v>38</v>
      </c>
      <c r="N11" s="52">
        <f>F11+I11+L11</f>
        <v>42</v>
      </c>
      <c r="O11" s="94">
        <f>IF(D11&gt;F11,1,0)+IF(G11&gt;I11,1,0)+IF(J11&gt;L11,1,0)</f>
        <v>0</v>
      </c>
      <c r="P11" s="95">
        <f>IF(D11&lt;F11,1,0)+IF(G11&lt;I11,1,0)+IF(J11&lt;L11,1,0)</f>
        <v>2</v>
      </c>
      <c r="Q11" s="96">
        <f aca="true" t="shared" si="0" ref="Q11:R14">IF(O11=2,1,0)</f>
        <v>0</v>
      </c>
      <c r="R11" s="97">
        <f t="shared" si="0"/>
        <v>1</v>
      </c>
      <c r="S11" s="26"/>
    </row>
    <row r="12" spans="1:19" ht="30" customHeight="1">
      <c r="A12" s="45" t="s">
        <v>22</v>
      </c>
      <c r="B12" s="108" t="s">
        <v>126</v>
      </c>
      <c r="C12" s="108" t="s">
        <v>85</v>
      </c>
      <c r="D12" s="105">
        <v>21</v>
      </c>
      <c r="E12" s="50" t="s">
        <v>27</v>
      </c>
      <c r="F12" s="104">
        <v>15</v>
      </c>
      <c r="G12" s="55">
        <v>21</v>
      </c>
      <c r="H12" s="50" t="s">
        <v>27</v>
      </c>
      <c r="I12" s="56">
        <v>14</v>
      </c>
      <c r="J12" s="55"/>
      <c r="K12" s="50" t="s">
        <v>27</v>
      </c>
      <c r="L12" s="56"/>
      <c r="M12" s="51">
        <f>D12+G12+J12</f>
        <v>42</v>
      </c>
      <c r="N12" s="52">
        <f>F12+I12+L12</f>
        <v>29</v>
      </c>
      <c r="O12" s="94">
        <f>IF(D12&gt;F12,1,0)+IF(G12&gt;I12,1,0)+IF(J12&gt;L12,1,0)</f>
        <v>2</v>
      </c>
      <c r="P12" s="95">
        <f>IF(D12&lt;F12,1,0)+IF(G12&lt;I12,1,0)+IF(J12&lt;L12,1,0)</f>
        <v>0</v>
      </c>
      <c r="Q12" s="96">
        <f t="shared" si="0"/>
        <v>1</v>
      </c>
      <c r="R12" s="97">
        <f t="shared" si="0"/>
        <v>0</v>
      </c>
      <c r="S12" s="26"/>
    </row>
    <row r="13" spans="1:19" ht="30" customHeight="1">
      <c r="A13" s="45" t="s">
        <v>24</v>
      </c>
      <c r="B13" s="108" t="s">
        <v>127</v>
      </c>
      <c r="C13" s="108" t="s">
        <v>167</v>
      </c>
      <c r="D13" s="105">
        <v>21</v>
      </c>
      <c r="E13" s="50" t="s">
        <v>27</v>
      </c>
      <c r="F13" s="104">
        <v>14</v>
      </c>
      <c r="G13" s="55">
        <v>21</v>
      </c>
      <c r="H13" s="50" t="s">
        <v>27</v>
      </c>
      <c r="I13" s="56">
        <v>17</v>
      </c>
      <c r="J13" s="55"/>
      <c r="K13" s="50" t="s">
        <v>27</v>
      </c>
      <c r="L13" s="56"/>
      <c r="M13" s="51">
        <f>D13+G13+J13</f>
        <v>42</v>
      </c>
      <c r="N13" s="52">
        <f>F13+I13+L13</f>
        <v>31</v>
      </c>
      <c r="O13" s="94">
        <f>IF(D13&gt;F13,1,0)+IF(G13&gt;I13,1,0)+IF(J13&gt;L13,1,0)</f>
        <v>2</v>
      </c>
      <c r="P13" s="95">
        <f>IF(D13&lt;F13,1,0)+IF(G13&lt;I13,1,0)+IF(J13&lt;L13,1,0)</f>
        <v>0</v>
      </c>
      <c r="Q13" s="96">
        <f t="shared" si="0"/>
        <v>1</v>
      </c>
      <c r="R13" s="97">
        <f t="shared" si="0"/>
        <v>0</v>
      </c>
      <c r="S13" s="26"/>
    </row>
    <row r="14" spans="1:19" ht="30" customHeight="1" thickBot="1">
      <c r="A14" s="45" t="s">
        <v>23</v>
      </c>
      <c r="B14" s="108" t="s">
        <v>131</v>
      </c>
      <c r="C14" s="108" t="s">
        <v>162</v>
      </c>
      <c r="D14" s="105">
        <v>23</v>
      </c>
      <c r="E14" s="50" t="s">
        <v>27</v>
      </c>
      <c r="F14" s="104">
        <v>21</v>
      </c>
      <c r="G14" s="55">
        <v>21</v>
      </c>
      <c r="H14" s="50" t="s">
        <v>27</v>
      </c>
      <c r="I14" s="56">
        <v>9</v>
      </c>
      <c r="J14" s="55"/>
      <c r="K14" s="50" t="s">
        <v>27</v>
      </c>
      <c r="L14" s="56"/>
      <c r="M14" s="51">
        <f>D14+G14+J14</f>
        <v>44</v>
      </c>
      <c r="N14" s="52">
        <f>F14+I14+L14</f>
        <v>30</v>
      </c>
      <c r="O14" s="94">
        <f>IF(D14&gt;F14,1,0)+IF(G14&gt;I14,1,0)+IF(J14&gt;L14,1,0)</f>
        <v>2</v>
      </c>
      <c r="P14" s="95">
        <f>IF(D14&lt;F14,1,0)+IF(G14&lt;I14,1,0)+IF(J14&lt;L14,1,0)</f>
        <v>0</v>
      </c>
      <c r="Q14" s="96">
        <f t="shared" si="0"/>
        <v>1</v>
      </c>
      <c r="R14" s="97">
        <f t="shared" si="0"/>
        <v>0</v>
      </c>
      <c r="S14" s="26"/>
    </row>
    <row r="15" spans="1:19" ht="34.5" customHeight="1" thickBot="1">
      <c r="A15" s="100" t="s">
        <v>13</v>
      </c>
      <c r="B15" s="130" t="s">
        <v>94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1"/>
      <c r="M15" s="53">
        <f aca="true" t="shared" si="1" ref="M15:R15">SUM(M11:M14)</f>
        <v>166</v>
      </c>
      <c r="N15" s="54">
        <f t="shared" si="1"/>
        <v>132</v>
      </c>
      <c r="O15" s="98">
        <f t="shared" si="1"/>
        <v>6</v>
      </c>
      <c r="P15" s="99">
        <f t="shared" si="1"/>
        <v>2</v>
      </c>
      <c r="Q15" s="98">
        <f t="shared" si="1"/>
        <v>3</v>
      </c>
      <c r="R15" s="99">
        <f t="shared" si="1"/>
        <v>1</v>
      </c>
      <c r="S15" s="1"/>
    </row>
    <row r="16" spans="1:19" ht="15">
      <c r="A16" s="101"/>
      <c r="B16" s="102"/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27"/>
      <c r="N16" s="27"/>
      <c r="O16" s="27"/>
      <c r="P16" s="27"/>
      <c r="Q16" s="27"/>
      <c r="R16" s="27"/>
      <c r="S16" s="28" t="s">
        <v>14</v>
      </c>
    </row>
    <row r="17" ht="12.75">
      <c r="A17" s="30" t="s">
        <v>15</v>
      </c>
    </row>
    <row r="19" spans="1:2" ht="19.5" customHeight="1">
      <c r="A19" s="31" t="s">
        <v>16</v>
      </c>
      <c r="B19" s="3" t="s">
        <v>17</v>
      </c>
    </row>
    <row r="20" spans="1:2" ht="19.5" customHeight="1">
      <c r="A20" s="29"/>
      <c r="B20" s="3" t="s">
        <v>17</v>
      </c>
    </row>
    <row r="22" spans="1:20" ht="12.75">
      <c r="A22" s="33" t="s">
        <v>18</v>
      </c>
      <c r="C22" s="32"/>
      <c r="D22" s="33" t="s">
        <v>19</v>
      </c>
      <c r="E22" s="33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34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3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3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34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</sheetData>
  <sheetProtection/>
  <mergeCells count="6">
    <mergeCell ref="A4:S4"/>
    <mergeCell ref="D9:L9"/>
    <mergeCell ref="Q9:R9"/>
    <mergeCell ref="G10:I10"/>
    <mergeCell ref="J10:L10"/>
    <mergeCell ref="B15:L15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Veteran_GP_XI_02</dc:title>
  <dc:subject>Badminton</dc:subject>
  <dc:creator>Karel Kotyza</dc:creator>
  <cp:keywords/>
  <dc:description>Veteran GP 2. kolo 9.1.2016 - Králův Dvůr</dc:description>
  <cp:lastModifiedBy>sk</cp:lastModifiedBy>
  <cp:lastPrinted>2019-11-25T20:30:57Z</cp:lastPrinted>
  <dcterms:created xsi:type="dcterms:W3CDTF">1996-11-18T12:18:44Z</dcterms:created>
  <dcterms:modified xsi:type="dcterms:W3CDTF">2019-11-25T20:32:00Z</dcterms:modified>
  <cp:category/>
  <cp:version/>
  <cp:contentType/>
  <cp:contentStatus/>
</cp:coreProperties>
</file>