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697" activeTab="0"/>
  </bookViews>
  <sheets>
    <sheet name="TABULKA-2.liga_J-Z" sheetId="1" r:id="rId1"/>
    <sheet name="rozpis 2.liga_J-Z" sheetId="2" r:id="rId2"/>
    <sheet name="4.k.ČB_Nej" sheetId="3" r:id="rId3"/>
    <sheet name="4.k._BKV_USK" sheetId="4" r:id="rId4"/>
    <sheet name="4.k.ČK_DouA" sheetId="5" r:id="rId5"/>
    <sheet name="4.k.Nej_BKV" sheetId="6" r:id="rId6"/>
    <sheet name="4.k.ČK_USK" sheetId="7" r:id="rId7"/>
    <sheet name="4.k.ČB_DouA" sheetId="8" r:id="rId8"/>
    <sheet name="3.k.USK_DouA" sheetId="9" r:id="rId9"/>
    <sheet name="3.k.BKV_Nej" sheetId="10" r:id="rId10"/>
    <sheet name="3.k.ČK_ČB" sheetId="11" r:id="rId11"/>
    <sheet name="3.k.BKV_DouA" sheetId="12" r:id="rId12"/>
    <sheet name="3.k.USK_Nej" sheetId="13" r:id="rId13"/>
    <sheet name="3.k.ČB_ČK" sheetId="14" r:id="rId14"/>
    <sheet name="2.k.Nej_DouA" sheetId="15" r:id="rId15"/>
    <sheet name="2.k.USK_ČB" sheetId="16" r:id="rId16"/>
    <sheet name="2.k.BKV_ČK" sheetId="17" r:id="rId17"/>
    <sheet name="2.k.DouA_ČK" sheetId="18" r:id="rId18"/>
    <sheet name="2.k.BKV_ČB" sheetId="19" r:id="rId19"/>
    <sheet name="2.k.Nej_USK" sheetId="20" r:id="rId20"/>
    <sheet name="1.k.Nej_ČK" sheetId="21" r:id="rId21"/>
    <sheet name="1.k.DouA_ČB" sheetId="22" r:id="rId22"/>
    <sheet name="1.k.USK_BKV" sheetId="23" r:id="rId23"/>
    <sheet name="1.k.Nej_ČB" sheetId="24" r:id="rId24"/>
    <sheet name="1.k.DouA_BKV" sheetId="25" r:id="rId25"/>
    <sheet name="1.k.USK_ČK" sheetId="26" r:id="rId26"/>
  </sheets>
  <definedNames>
    <definedName name="_xlnm.Print_Area" localSheetId="24">'1.k.DouA_BKV'!$B$2:$T$27</definedName>
    <definedName name="_xlnm.Print_Area" localSheetId="21">'1.k.DouA_ČB'!$B$2:$T$27</definedName>
    <definedName name="_xlnm.Print_Area" localSheetId="23">'1.k.Nej_ČB'!$B$2:$T$27</definedName>
    <definedName name="_xlnm.Print_Area" localSheetId="20">'1.k.Nej_ČK'!$B$2:$T$27</definedName>
    <definedName name="_xlnm.Print_Area" localSheetId="22">'1.k.USK_BKV'!$B$2:$T$27</definedName>
    <definedName name="_xlnm.Print_Area" localSheetId="25">'1.k.USK_ČK'!$B$2:$T$27</definedName>
    <definedName name="_xlnm.Print_Area" localSheetId="18">'2.k.BKV_ČB'!$B$2:$T$27</definedName>
    <definedName name="_xlnm.Print_Area" localSheetId="16">'2.k.BKV_ČK'!$B$2:$T$27</definedName>
    <definedName name="_xlnm.Print_Area" localSheetId="17">'2.k.DouA_ČK'!$B$2:$T$27</definedName>
    <definedName name="_xlnm.Print_Area" localSheetId="14">'2.k.Nej_DouA'!$B$2:$T$27</definedName>
    <definedName name="_xlnm.Print_Area" localSheetId="19">'2.k.Nej_USK'!$B$2:$T$27</definedName>
    <definedName name="_xlnm.Print_Area" localSheetId="15">'2.k.USK_ČB'!$B$2:$T$27</definedName>
    <definedName name="_xlnm.Print_Area" localSheetId="11">'3.k.BKV_DouA'!$B$2:$T$27</definedName>
    <definedName name="_xlnm.Print_Area" localSheetId="9">'3.k.BKV_Nej'!$B$2:$T$27</definedName>
    <definedName name="_xlnm.Print_Area" localSheetId="13">'3.k.ČB_ČK'!$A$1:$S$25</definedName>
    <definedName name="_xlnm.Print_Area" localSheetId="10">'3.k.ČK_ČB'!$A$1:$S$25</definedName>
    <definedName name="_xlnm.Print_Area" localSheetId="8">'3.k.USK_DouA'!$B$2:$T$27</definedName>
    <definedName name="_xlnm.Print_Area" localSheetId="12">'3.k.USK_Nej'!$B$2:$T$27</definedName>
    <definedName name="_xlnm.Print_Area" localSheetId="3">'4.k._BKV_USK'!$B$2:$T$27</definedName>
    <definedName name="_xlnm.Print_Area" localSheetId="7">'4.k.ČB_DouA'!$B$2:$T$27</definedName>
    <definedName name="_xlnm.Print_Area" localSheetId="2">'4.k.ČB_Nej'!$B$2:$T$27</definedName>
    <definedName name="_xlnm.Print_Area" localSheetId="4">'4.k.ČK_DouA'!$B$2:$T$27</definedName>
    <definedName name="_xlnm.Print_Area" localSheetId="6">'4.k.ČK_USK'!$B$2:$T$27</definedName>
    <definedName name="_xlnm.Print_Area" localSheetId="5">'4.k.Nej_BKV'!$B$2:$T$27</definedName>
  </definedNames>
  <calcPr fullCalcOnLoad="1"/>
</workbook>
</file>

<file path=xl/sharedStrings.xml><?xml version="1.0" encoding="utf-8"?>
<sst xmlns="http://schemas.openxmlformats.org/spreadsheetml/2006/main" count="2190" uniqueCount="311">
  <si>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</si>
  <si>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</si>
  <si>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</si>
  <si>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</si>
  <si>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</si>
  <si>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</si>
  <si>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</si>
  <si>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</si>
  <si>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</si>
  <si>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</si>
  <si>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</si>
  <si>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</si>
  <si>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</si>
  <si>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</si>
  <si>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</si>
  <si>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</si>
  <si>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</si>
  <si>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</si>
  <si>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</si>
  <si>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</si>
  <si>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</si>
  <si>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</si>
  <si>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</si>
  <si>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</si>
  <si>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</si>
  <si>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</si>
  <si>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</si>
  <si>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</si>
  <si>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</si>
  <si>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</si>
  <si>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>Chalupa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</si>
  <si>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</si>
  <si>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</si>
  <si>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</si>
  <si>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</si>
  <si>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</si>
  <si>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</si>
  <si>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</si>
  <si>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</si>
  <si>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</si>
  <si>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</si>
  <si>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</si>
  <si>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5.</t>
  </si>
  <si>
    <t>Sezona:</t>
  </si>
  <si>
    <t>TJ Sokol Doubravka A</t>
  </si>
  <si>
    <t>Pohanka T.</t>
  </si>
  <si>
    <t>výhry  v základu</t>
  </si>
  <si>
    <t>prohry v prodl.</t>
  </si>
  <si>
    <t>výhry  v prodl.</t>
  </si>
  <si>
    <t>prohry v základu</t>
  </si>
  <si>
    <t>TJ Sokol České Budějovice</t>
  </si>
  <si>
    <t>SKB Český Krumlov B</t>
  </si>
  <si>
    <t>dopolední utkání - začátek 9:00</t>
  </si>
  <si>
    <t>odpolední utkání - začátek 15:00</t>
  </si>
  <si>
    <t>-</t>
  </si>
  <si>
    <t>USK Plzeň</t>
  </si>
  <si>
    <t>Sokol Doubravka A</t>
  </si>
  <si>
    <t>TJ Jiskra Nejdek</t>
  </si>
  <si>
    <t>* TJ Jiskra Nejdek</t>
  </si>
  <si>
    <t>(* utkání se odehraje v Plzni na 25.ZŠ)</t>
  </si>
  <si>
    <t>Krejsa</t>
  </si>
  <si>
    <t>Matějková</t>
  </si>
  <si>
    <t>Matějka</t>
  </si>
  <si>
    <t>Pohanka P.</t>
  </si>
  <si>
    <t>5 : 3</t>
  </si>
  <si>
    <t>4.</t>
  </si>
  <si>
    <t>Jakub Krejsa</t>
  </si>
  <si>
    <t>6 : 2</t>
  </si>
  <si>
    <t>Plzeň, 25.ZŠ</t>
  </si>
  <si>
    <t>2. liga Jiho-Západ - družstev dospělých - 2019/2020</t>
  </si>
  <si>
    <t>2. liga Jiho-Západ - družstev dospělých - 2019 / 2020</t>
  </si>
  <si>
    <t>1. kolo - 19.10.2019</t>
  </si>
  <si>
    <t>2. kolo - 16.11.2019</t>
  </si>
  <si>
    <t>3. kolo - 7.12.2019</t>
  </si>
  <si>
    <t>4. kolo - 18.1.2020</t>
  </si>
  <si>
    <t>*TJ Sokol České Budějovice</t>
  </si>
  <si>
    <t>*SKB Český Krumlov B</t>
  </si>
  <si>
    <t>5. kolo - 21.3.2020</t>
  </si>
  <si>
    <t>Play OFF - 18.4.2020 - Západ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</si>
  <si>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</si>
  <si>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</si>
  <si>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</si>
  <si>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</si>
  <si>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</si>
  <si>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</si>
  <si>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</si>
  <si>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</si>
  <si>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</si>
  <si>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</si>
  <si>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r>
      <t xml:space="preserve">tabulka po </t>
    </r>
    <r>
      <rPr>
        <b/>
        <sz val="12"/>
        <rFont val="Arial"/>
        <family val="2"/>
      </rPr>
      <t>1. kole - 19.10.2019</t>
    </r>
  </si>
  <si>
    <t>2. liga  Jiho-Západ  družstev - dospělí - ZpčBaS / JčBaS</t>
  </si>
  <si>
    <t>2019/2020</t>
  </si>
  <si>
    <t>19. 10. 2019</t>
  </si>
  <si>
    <t>Žambůrek - Straková</t>
  </si>
  <si>
    <t>Soukup - Königsmarková</t>
  </si>
  <si>
    <t>Tupý - Žambůrek</t>
  </si>
  <si>
    <t>Chalupa - Landgráf</t>
  </si>
  <si>
    <t>Legátová- Straková</t>
  </si>
  <si>
    <t>Chmelíčková - Königsmarková</t>
  </si>
  <si>
    <t>Krejsa - Rataj</t>
  </si>
  <si>
    <t>Odvárka - Soukup</t>
  </si>
  <si>
    <t>Tupý</t>
  </si>
  <si>
    <t>Rataj</t>
  </si>
  <si>
    <t>Legátová</t>
  </si>
  <si>
    <t>Chmelíčková</t>
  </si>
  <si>
    <t>Za domácí nastoupili Rataj (DM2, ČM1) a Tupý (DM3, ČM2) z družstva "B"</t>
  </si>
  <si>
    <t>Krejsa - Straková</t>
  </si>
  <si>
    <t>Hodiánek - Šamalová</t>
  </si>
  <si>
    <t>Marek - Samohejl</t>
  </si>
  <si>
    <t>Matějková - Šamalová</t>
  </si>
  <si>
    <t>Hodiánek - Matějka</t>
  </si>
  <si>
    <t>Marek</t>
  </si>
  <si>
    <t>Samohejl</t>
  </si>
  <si>
    <t>Žambůrek</t>
  </si>
  <si>
    <t>Odvárka</t>
  </si>
  <si>
    <t>Drudík</t>
  </si>
  <si>
    <t>Kabátová</t>
  </si>
  <si>
    <t>Dobrovolný</t>
  </si>
  <si>
    <t>Popilka</t>
  </si>
  <si>
    <t>Odvárka - Pohanka P.</t>
  </si>
  <si>
    <t>Dobrovolný - Drudík</t>
  </si>
  <si>
    <t>Chmelíčková - Konigsmarková</t>
  </si>
  <si>
    <t>Horová - Polívková</t>
  </si>
  <si>
    <t>Pohanka T. -  Soukup</t>
  </si>
  <si>
    <t>Plundrich - Popilka</t>
  </si>
  <si>
    <t>Chalupa - Konigsmarková</t>
  </si>
  <si>
    <t>Plundrich - Kabátová</t>
  </si>
  <si>
    <t>Plzeň</t>
  </si>
  <si>
    <t>19.10.2019</t>
  </si>
  <si>
    <t>Jan Dobrovolný</t>
  </si>
  <si>
    <t>SKB Český Krumlov "B"</t>
  </si>
  <si>
    <t>Sluka - Šmikmátorová</t>
  </si>
  <si>
    <t>Jelínek - Novotný</t>
  </si>
  <si>
    <t>Prokeš - Sluka</t>
  </si>
  <si>
    <t>Novotný</t>
  </si>
  <si>
    <t>Jelínek</t>
  </si>
  <si>
    <t>Horová</t>
  </si>
  <si>
    <t>Šmikmátorová</t>
  </si>
  <si>
    <t>Prokeš</t>
  </si>
  <si>
    <t>Na soupisku družstva SKB Č. Krumlov "B" byl dopsán hráč J. Jelínek.</t>
  </si>
  <si>
    <t>scr.</t>
  </si>
  <si>
    <t>19.10. 2019</t>
  </si>
  <si>
    <t>Tomáš Knopp</t>
  </si>
  <si>
    <t>Šilhan-Pazderová</t>
  </si>
  <si>
    <t>Sluka-Šmikmátorová</t>
  </si>
  <si>
    <t>Nesveda-Lešťák</t>
  </si>
  <si>
    <t>Jelínek-Novotný</t>
  </si>
  <si>
    <t>Šilhan-Lutsak</t>
  </si>
  <si>
    <t>Prokeš-Sluka</t>
  </si>
  <si>
    <t>Lešťák</t>
  </si>
  <si>
    <t>Lutsak</t>
  </si>
  <si>
    <t>Pazderová</t>
  </si>
  <si>
    <t>Nesveda</t>
  </si>
  <si>
    <t>Matějka-Šamalová</t>
  </si>
  <si>
    <t>Hodiánek-Marek</t>
  </si>
  <si>
    <t>Matějková-Šamalová</t>
  </si>
  <si>
    <t>Matějka-Samohejl</t>
  </si>
  <si>
    <t>Hodiánek</t>
  </si>
  <si>
    <t>7 : 1</t>
  </si>
  <si>
    <t>5 : 2</t>
  </si>
  <si>
    <t>6.</t>
  </si>
  <si>
    <t>16. 11. 2019</t>
  </si>
  <si>
    <t>Plzeň - Bílá Hora</t>
  </si>
  <si>
    <t>Soňa Königsmarková</t>
  </si>
  <si>
    <t>Soukup, Königsmarková</t>
  </si>
  <si>
    <t>Hodiánek, Šamalová</t>
  </si>
  <si>
    <t>Soukup, Chalupa</t>
  </si>
  <si>
    <t>Hodiánek, Marek</t>
  </si>
  <si>
    <t>Matějková, Šamalová</t>
  </si>
  <si>
    <t>Odvárka, Pohanka T.</t>
  </si>
  <si>
    <t>Matějka, Samohejl</t>
  </si>
  <si>
    <t>Königsmarková</t>
  </si>
  <si>
    <t>Šmikmátorová, Ječmínek</t>
  </si>
  <si>
    <t>Marťán, Ječmínek</t>
  </si>
  <si>
    <t>Šmikmátorová, Hulcová</t>
  </si>
  <si>
    <t>Jelínek, Novotný</t>
  </si>
  <si>
    <t>Marťán</t>
  </si>
  <si>
    <t>Hulcová</t>
  </si>
  <si>
    <t>Soukup</t>
  </si>
  <si>
    <t>Ječmínek</t>
  </si>
  <si>
    <t>DM</t>
  </si>
  <si>
    <t>5 : 4</t>
  </si>
  <si>
    <r>
      <t xml:space="preserve">tabulka po </t>
    </r>
    <r>
      <rPr>
        <b/>
        <sz val="12"/>
        <rFont val="Arial"/>
        <family val="2"/>
      </rPr>
      <t>2. kole - 16.11.2019</t>
    </r>
  </si>
  <si>
    <t>Žambůrek - Horová</t>
  </si>
  <si>
    <t>Ječmínek - Šmikmátorová</t>
  </si>
  <si>
    <t>Ječmínek - Marťán</t>
  </si>
  <si>
    <t>Šmikmátorová - Hulcová</t>
  </si>
  <si>
    <t>Krejsa - Steiner</t>
  </si>
  <si>
    <t>Steiner</t>
  </si>
  <si>
    <t>Za domácí nastoupili Magdaléna Horová a Jan Tupý z družstva "B"</t>
  </si>
  <si>
    <t>Ondřej Steiner</t>
  </si>
  <si>
    <t>2 : 6</t>
  </si>
  <si>
    <t>16.11.2019</t>
  </si>
  <si>
    <t>Paleček - Kabátová</t>
  </si>
  <si>
    <t>Matějka - Šámalová</t>
  </si>
  <si>
    <t>Paleček - Popilka</t>
  </si>
  <si>
    <t>Hodiánek - Marek</t>
  </si>
  <si>
    <t>Horová - Kabátová</t>
  </si>
  <si>
    <t>Matějková - Šámalová</t>
  </si>
  <si>
    <t>Drudík - Plundrich</t>
  </si>
  <si>
    <t>Matějka - Samohejl</t>
  </si>
  <si>
    <t>Plundrich</t>
  </si>
  <si>
    <t>16.11. 2019</t>
  </si>
  <si>
    <t>Nejdek</t>
  </si>
  <si>
    <t>Stanislav Newiak</t>
  </si>
  <si>
    <t>Šilhan O.-Košťálová</t>
  </si>
  <si>
    <t>Krejsa-Legátová</t>
  </si>
  <si>
    <t>Tupý-Žambůrek</t>
  </si>
  <si>
    <t>Pazderová-Košťálová</t>
  </si>
  <si>
    <t>Šilhan O.-Lutsak</t>
  </si>
  <si>
    <t>Krejsa-Steiner</t>
  </si>
  <si>
    <t>Plundrich-Kabátová</t>
  </si>
  <si>
    <t>Paleček-Popilka</t>
  </si>
  <si>
    <t>Drudík-Plundrich</t>
  </si>
  <si>
    <t>7.12.2019</t>
  </si>
  <si>
    <t>Kamaryt</t>
  </si>
  <si>
    <t>3 : 5</t>
  </si>
  <si>
    <t>Plzeň, Bílá Hora</t>
  </si>
  <si>
    <t>Kateřina Chmelíčková</t>
  </si>
  <si>
    <r>
      <t xml:space="preserve">tabulka po </t>
    </r>
    <r>
      <rPr>
        <b/>
        <sz val="12"/>
        <rFont val="Arial"/>
        <family val="2"/>
      </rPr>
      <t>3. kole - 7.12.2019</t>
    </r>
  </si>
  <si>
    <t>Chalupa, Königsmarková</t>
  </si>
  <si>
    <t>Šilhan, Pazderová</t>
  </si>
  <si>
    <t>Chalupa, Pohanka P.</t>
  </si>
  <si>
    <t>Kamaryt, Lešták</t>
  </si>
  <si>
    <t>Königsmarková, Chmelíčková</t>
  </si>
  <si>
    <t>Pohanka T., Odvárka</t>
  </si>
  <si>
    <t>Šilhan, Lutsak</t>
  </si>
  <si>
    <t>Lešták</t>
  </si>
  <si>
    <t>Odvárka, Chmelíčková</t>
  </si>
  <si>
    <t>Žambůrek, Straková</t>
  </si>
  <si>
    <t>Odvárka, Chalupa</t>
  </si>
  <si>
    <t>Tupý, Žambůrek</t>
  </si>
  <si>
    <t>Chmelíčková, Königsmarková</t>
  </si>
  <si>
    <t>Straková, Úblová</t>
  </si>
  <si>
    <t>Pohanka P, Pohanka T.</t>
  </si>
  <si>
    <t>Krejsa, Rataj</t>
  </si>
  <si>
    <t>Úblová</t>
  </si>
  <si>
    <t>Za hosty nastoupil Rataj Vojtěch z družstva "B"</t>
  </si>
  <si>
    <t>Tj Sokol Doubravka A</t>
  </si>
  <si>
    <t>scr. kvůli zranění J. Tupého ve 3. dvouhře mužů za stavu 10:18. Následně i scr. 2. čtyřhry.</t>
  </si>
  <si>
    <t>07.12.2019</t>
  </si>
  <si>
    <t>Paleček - Polívková</t>
  </si>
  <si>
    <t>Šilhan O. - Pazderová</t>
  </si>
  <si>
    <t>Dobrovolný - Popilka</t>
  </si>
  <si>
    <t>Kamaryt - Lešťák</t>
  </si>
  <si>
    <t>Paleček - Plundrich</t>
  </si>
  <si>
    <t>Lutsak - Šilhan O.</t>
  </si>
  <si>
    <t>Pro zranění hráče Tomáše Palečka z USK Plzeň nebylo sehráno utkání 1. čtyřhra mužů.</t>
  </si>
  <si>
    <t>07.12. 2019</t>
  </si>
  <si>
    <t>Kabátová - Polívková</t>
  </si>
  <si>
    <t>Straková - Úblová</t>
  </si>
  <si>
    <t>Polívková</t>
  </si>
  <si>
    <t>Za hosty nastoupil hráč Vojtěch Rataj z družstva "B".</t>
  </si>
  <si>
    <t>30.11.2019</t>
  </si>
  <si>
    <t>Český Krumlov</t>
  </si>
  <si>
    <t>Radek Votava</t>
  </si>
  <si>
    <t>"A"</t>
  </si>
  <si>
    <t>"B"</t>
  </si>
  <si>
    <t>dvouhra žen</t>
  </si>
  <si>
    <t>……………………………………………………………………………………………………………………………………………………………………………………</t>
  </si>
  <si>
    <t>11.12.2019</t>
  </si>
  <si>
    <t>České Budějovice</t>
  </si>
  <si>
    <t>Linda Janoštíková</t>
  </si>
  <si>
    <t>18. 1. 2020</t>
  </si>
  <si>
    <t>Paleček, Polívková</t>
  </si>
  <si>
    <t>Chalupa, Pohanka T.</t>
  </si>
  <si>
    <t>Paleček, Popilka</t>
  </si>
  <si>
    <t>Horová, Polívková</t>
  </si>
  <si>
    <t>Soukup, Odvárka</t>
  </si>
  <si>
    <t>Drudík, Plundrich</t>
  </si>
  <si>
    <t>4 : 5</t>
  </si>
  <si>
    <r>
      <t xml:space="preserve">tabulka po </t>
    </r>
    <r>
      <rPr>
        <b/>
        <sz val="12"/>
        <rFont val="Arial"/>
        <family val="2"/>
      </rPr>
      <t>4. kole - 18.1.2020</t>
    </r>
  </si>
  <si>
    <t>18.1.2020</t>
  </si>
  <si>
    <t>Nováková/O.Šilhan</t>
  </si>
  <si>
    <t>Soukup/Konigsmarková</t>
  </si>
  <si>
    <t>Kamaryt/O.Šilhan</t>
  </si>
  <si>
    <t>Pohanka T./Chalupa</t>
  </si>
  <si>
    <t>Nováková/Pazderová</t>
  </si>
  <si>
    <t>Chmelíčková/Konigsmarková</t>
  </si>
  <si>
    <t>Nesveda/Lešták</t>
  </si>
  <si>
    <t>Soukup/Odvárka</t>
  </si>
  <si>
    <t>Ječmínek Adam</t>
  </si>
  <si>
    <t>Přinda - Legátová</t>
  </si>
  <si>
    <t>Ječmínek - Marťan</t>
  </si>
  <si>
    <t>Rataj - Žanbůrek</t>
  </si>
  <si>
    <t>Marťan</t>
  </si>
  <si>
    <t>Přinda</t>
  </si>
  <si>
    <t>Marťan - Šmikmátorová</t>
  </si>
  <si>
    <t>Ječmínek - Jelínek</t>
  </si>
  <si>
    <t>Sluka</t>
  </si>
  <si>
    <t>Sluka - Hulcová</t>
  </si>
  <si>
    <t>Na soupisku družstva TJ Jiskra Nejdek byla dopsaná hráčka Nováková.</t>
  </si>
  <si>
    <t>Ve dvouhře žen za stavu 1:1 skrečovala pro zranění hráčka A.Legátová</t>
  </si>
  <si>
    <t>V prodloužení ve smíšené čtyřhře za stavu 19:15 skrečoval pro zranění hráč T. Paleček</t>
  </si>
  <si>
    <t>Lucie Matějková</t>
  </si>
  <si>
    <t>Hodiánek - Matějková</t>
  </si>
  <si>
    <t>Krejsa  -  Legátová</t>
  </si>
  <si>
    <t>Přinda - Rataj</t>
  </si>
  <si>
    <t>Marek - Matějka</t>
  </si>
  <si>
    <t>Steiner - Žambůrek</t>
  </si>
  <si>
    <t>Šamalová</t>
  </si>
  <si>
    <t>DŽ a MIX skrečovány z důvodu zranění hráčky A.Legátové</t>
  </si>
  <si>
    <t>Jan Matějka</t>
  </si>
  <si>
    <t>Marek - Šamalová</t>
  </si>
  <si>
    <t>Kamaryt - Nováková</t>
  </si>
  <si>
    <t>Matějková- Šamalová</t>
  </si>
  <si>
    <t>Pazderová - Nováková</t>
  </si>
  <si>
    <t>Matějka - Hodiánek</t>
  </si>
  <si>
    <t>Lutsak - Lešťák</t>
  </si>
  <si>
    <t>0 : 7</t>
  </si>
  <si>
    <t>Na soupisku družstva Jiskra Nejdek byla dopsaná hráčka V.Nováková.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</si>
</sst>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6" fillId="0" borderId="25" xfId="62" applyFont="1" applyBorder="1" applyProtection="1">
      <alignment horizontal="center" vertical="center"/>
      <protection hidden="1"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8" xfId="64" applyFont="1" applyBorder="1">
      <alignment horizontal="center" vertical="center"/>
      <protection/>
    </xf>
    <xf numFmtId="0" fontId="14" fillId="0" borderId="29" xfId="64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1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9" fillId="2" borderId="38" xfId="63" applyFont="1" applyFill="1" applyBorder="1">
      <alignment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3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4" fillId="0" borderId="41" xfId="49" applyFont="1" applyBorder="1" applyAlignment="1">
      <alignment horizontal="center" wrapText="1"/>
      <protection/>
    </xf>
    <xf numFmtId="0" fontId="24" fillId="12" borderId="26" xfId="49" applyFont="1" applyFill="1" applyBorder="1" applyAlignment="1">
      <alignment horizontal="center" wrapText="1"/>
      <protection/>
    </xf>
    <xf numFmtId="0" fontId="24" fillId="0" borderId="26" xfId="49" applyFont="1" applyBorder="1" applyAlignment="1">
      <alignment horizontal="center" wrapText="1"/>
      <protection/>
    </xf>
    <xf numFmtId="0" fontId="24" fillId="0" borderId="43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5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26" fillId="0" borderId="49" xfId="49" applyFont="1" applyFill="1" applyBorder="1" applyAlignment="1" applyProtection="1">
      <alignment horizontal="center" vertical="center"/>
      <protection hidden="1"/>
    </xf>
    <xf numFmtId="0" fontId="16" fillId="12" borderId="50" xfId="49" applyFont="1" applyFill="1" applyBorder="1" applyAlignment="1" applyProtection="1">
      <alignment horizontal="center" vertical="center"/>
      <protection hidden="1"/>
    </xf>
    <xf numFmtId="0" fontId="15" fillId="12" borderId="51" xfId="49" applyFont="1" applyFill="1" applyBorder="1" applyAlignment="1">
      <alignment horizontal="center" vertical="center"/>
      <protection/>
    </xf>
    <xf numFmtId="0" fontId="26" fillId="0" borderId="52" xfId="49" applyFont="1" applyFill="1" applyBorder="1" applyAlignment="1" applyProtection="1">
      <alignment horizontal="center" vertical="center"/>
      <protection hidden="1"/>
    </xf>
    <xf numFmtId="0" fontId="26" fillId="0" borderId="53" xfId="49" applyFont="1" applyFill="1" applyBorder="1" applyAlignment="1" applyProtection="1">
      <alignment horizontal="center" vertical="center"/>
      <protection hidden="1"/>
    </xf>
    <xf numFmtId="0" fontId="16" fillId="0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16" fillId="12" borderId="57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26" fillId="0" borderId="59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29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7" xfId="0" applyFont="1" applyFill="1" applyBorder="1" applyAlignment="1" applyProtection="1">
      <alignment horizontal="left" vertical="center" indent="1"/>
      <protection locked="0"/>
    </xf>
    <xf numFmtId="0" fontId="15" fillId="12" borderId="22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15" fillId="12" borderId="60" xfId="49" applyFont="1" applyFill="1" applyBorder="1" applyAlignment="1">
      <alignment horizontal="center" vertical="center"/>
      <protection/>
    </xf>
    <xf numFmtId="0" fontId="15" fillId="12" borderId="61" xfId="49" applyFont="1" applyFill="1" applyBorder="1" applyAlignment="1">
      <alignment horizontal="center" vertical="center"/>
      <protection/>
    </xf>
    <xf numFmtId="0" fontId="15" fillId="12" borderId="62" xfId="49" applyFont="1" applyFill="1" applyBorder="1" applyAlignment="1">
      <alignment horizontal="center" vertical="center"/>
      <protection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0" fontId="31" fillId="0" borderId="0" xfId="54" applyFont="1" applyFill="1">
      <alignment/>
      <protection/>
    </xf>
    <xf numFmtId="0" fontId="31" fillId="0" borderId="0" xfId="54" applyFont="1" applyFill="1" applyAlignment="1">
      <alignment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30" fillId="0" borderId="0" xfId="54" applyFont="1" applyFill="1" applyAlignment="1">
      <alignment horizontal="right"/>
      <protection/>
    </xf>
    <xf numFmtId="49" fontId="30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5" fillId="0" borderId="63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67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/>
      <protection/>
    </xf>
    <xf numFmtId="0" fontId="67" fillId="0" borderId="0" xfId="54" applyFont="1" applyFill="1" applyAlignment="1">
      <alignment horizontal="right"/>
      <protection/>
    </xf>
    <xf numFmtId="0" fontId="67" fillId="0" borderId="0" xfId="54" applyFont="1" applyFill="1">
      <alignment/>
      <protection/>
    </xf>
    <xf numFmtId="0" fontId="32" fillId="0" borderId="0" xfId="54" applyFont="1" applyFill="1" applyAlignment="1">
      <alignment horizontal="left"/>
      <protection/>
    </xf>
    <xf numFmtId="0" fontId="68" fillId="0" borderId="0" xfId="54" applyFont="1" applyFill="1" applyAlignment="1">
      <alignment horizontal="right"/>
      <protection/>
    </xf>
    <xf numFmtId="0" fontId="68" fillId="0" borderId="0" xfId="54" applyFont="1" applyFill="1" applyAlignment="1">
      <alignment horizontal="left"/>
      <protection/>
    </xf>
    <xf numFmtId="0" fontId="67" fillId="0" borderId="0" xfId="54" applyFont="1">
      <alignment/>
      <protection/>
    </xf>
    <xf numFmtId="0" fontId="67" fillId="0" borderId="0" xfId="54" applyFont="1" applyFill="1" applyAlignment="1">
      <alignment horizontal="left"/>
      <protection/>
    </xf>
    <xf numFmtId="0" fontId="10" fillId="0" borderId="63" xfId="49" applyFill="1" applyBorder="1" applyAlignment="1">
      <alignment horizontal="center" vertical="center"/>
      <protection/>
    </xf>
    <xf numFmtId="0" fontId="10" fillId="0" borderId="46" xfId="49" applyBorder="1" applyAlignment="1">
      <alignment horizontal="center" vertical="center"/>
      <protection/>
    </xf>
    <xf numFmtId="0" fontId="26" fillId="0" borderId="60" xfId="49" applyFont="1" applyFill="1" applyBorder="1" applyAlignment="1" applyProtection="1">
      <alignment horizontal="center" vertical="center"/>
      <protection hidden="1"/>
    </xf>
    <xf numFmtId="0" fontId="26" fillId="0" borderId="59" xfId="49" applyFont="1" applyBorder="1" applyAlignment="1" applyProtection="1">
      <alignment horizontal="center" vertical="center"/>
      <protection hidden="1"/>
    </xf>
    <xf numFmtId="0" fontId="26" fillId="0" borderId="64" xfId="49" applyFont="1" applyFill="1" applyBorder="1" applyAlignment="1" applyProtection="1">
      <alignment horizontal="center" vertical="center"/>
      <protection hidden="1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26" fillId="0" borderId="49" xfId="49" applyFont="1" applyBorder="1" applyAlignment="1" applyProtection="1">
      <alignment horizontal="center" vertical="center"/>
      <protection hidden="1"/>
    </xf>
    <xf numFmtId="0" fontId="26" fillId="0" borderId="52" xfId="49" applyFont="1" applyBorder="1" applyAlignment="1" applyProtection="1">
      <alignment horizontal="center" vertical="center"/>
      <protection hidden="1"/>
    </xf>
    <xf numFmtId="0" fontId="26" fillId="0" borderId="66" xfId="49" applyFont="1" applyFill="1" applyBorder="1" applyAlignment="1" applyProtection="1">
      <alignment horizontal="center" vertical="center"/>
      <protection hidden="1"/>
    </xf>
    <xf numFmtId="0" fontId="26" fillId="0" borderId="53" xfId="49" applyFont="1" applyBorder="1" applyAlignment="1" applyProtection="1">
      <alignment horizontal="center" vertical="center"/>
      <protection hidden="1"/>
    </xf>
    <xf numFmtId="0" fontId="26" fillId="0" borderId="67" xfId="49" applyFont="1" applyFill="1" applyBorder="1" applyAlignment="1" applyProtection="1">
      <alignment horizontal="center" vertical="center"/>
      <protection hidden="1"/>
    </xf>
    <xf numFmtId="0" fontId="67" fillId="0" borderId="0" xfId="54" applyFont="1" applyFill="1" applyAlignment="1">
      <alignment horizontal="center"/>
      <protection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33" fillId="0" borderId="40" xfId="66" applyFont="1" applyBorder="1" applyAlignment="1">
      <alignment horizontal="center" vertical="center"/>
      <protection/>
    </xf>
    <xf numFmtId="0" fontId="17" fillId="0" borderId="40" xfId="66" applyFont="1" applyBorder="1" applyAlignment="1">
      <alignment horizontal="center" vertical="center"/>
      <protection/>
    </xf>
    <xf numFmtId="0" fontId="10" fillId="0" borderId="40" xfId="0" applyFont="1" applyBorder="1" applyAlignment="1">
      <alignment vertical="center"/>
    </xf>
    <xf numFmtId="0" fontId="17" fillId="0" borderId="30" xfId="39" applyFont="1" applyBorder="1" applyAlignment="1">
      <alignment horizontal="centerContinuous" vertical="center"/>
      <protection/>
    </xf>
    <xf numFmtId="0" fontId="17" fillId="0" borderId="72" xfId="39" applyFont="1" applyBorder="1" applyAlignment="1">
      <alignment horizontal="center" vertical="center" wrapText="1"/>
      <protection/>
    </xf>
    <xf numFmtId="0" fontId="14" fillId="0" borderId="0" xfId="64" applyFont="1" applyBorder="1">
      <alignment horizontal="center" vertical="center"/>
      <protection/>
    </xf>
    <xf numFmtId="0" fontId="14" fillId="0" borderId="40" xfId="64" applyFont="1" applyBorder="1">
      <alignment horizontal="center" vertical="center"/>
      <protection/>
    </xf>
    <xf numFmtId="0" fontId="14" fillId="0" borderId="73" xfId="64" applyFont="1" applyBorder="1">
      <alignment horizontal="center" vertical="center"/>
      <protection/>
    </xf>
    <xf numFmtId="0" fontId="14" fillId="0" borderId="74" xfId="64" applyFont="1" applyBorder="1">
      <alignment horizontal="center" vertical="center"/>
      <protection/>
    </xf>
    <xf numFmtId="0" fontId="13" fillId="2" borderId="75" xfId="0" applyFont="1" applyFill="1" applyBorder="1" applyAlignment="1">
      <alignment horizontal="left" vertical="center" indent="1"/>
    </xf>
    <xf numFmtId="0" fontId="10" fillId="2" borderId="75" xfId="0" applyFont="1" applyFill="1" applyBorder="1" applyAlignment="1">
      <alignment/>
    </xf>
    <xf numFmtId="0" fontId="16" fillId="2" borderId="75" xfId="62" applyFont="1" applyFill="1" applyBorder="1">
      <alignment horizontal="center" vertical="center"/>
      <protection/>
    </xf>
    <xf numFmtId="0" fontId="16" fillId="2" borderId="39" xfId="62" applyFont="1" applyFill="1" applyBorder="1">
      <alignment horizontal="center" vertical="center"/>
      <protection/>
    </xf>
    <xf numFmtId="0" fontId="18" fillId="0" borderId="39" xfId="0" applyFont="1" applyBorder="1" applyAlignment="1">
      <alignment/>
    </xf>
    <xf numFmtId="0" fontId="15" fillId="2" borderId="75" xfId="0" applyFont="1" applyFill="1" applyBorder="1" applyAlignment="1">
      <alignment horizontal="left" vertical="center"/>
    </xf>
    <xf numFmtId="0" fontId="27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67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13" fillId="2" borderId="75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left" vertical="center"/>
      <protection locked="0"/>
    </xf>
    <xf numFmtId="0" fontId="16" fillId="0" borderId="76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 applyProtection="1">
      <alignment horizontal="left" vertical="center"/>
      <protection locked="0"/>
    </xf>
    <xf numFmtId="0" fontId="22" fillId="0" borderId="65" xfId="66" applyFont="1" applyBorder="1" applyAlignment="1" applyProtection="1">
      <alignment horizontal="left" vertical="center"/>
      <protection locked="0"/>
    </xf>
    <xf numFmtId="0" fontId="22" fillId="0" borderId="60" xfId="66" applyFont="1" applyBorder="1" applyAlignment="1" applyProtection="1">
      <alignment horizontal="left" vertical="center"/>
      <protection locked="0"/>
    </xf>
    <xf numFmtId="0" fontId="22" fillId="0" borderId="78" xfId="66" applyFont="1" applyBorder="1" applyAlignment="1" applyProtection="1">
      <alignment horizontal="left" vertical="center"/>
      <protection locked="0"/>
    </xf>
    <xf numFmtId="0" fontId="17" fillId="0" borderId="79" xfId="39" applyFont="1" applyBorder="1" applyAlignment="1">
      <alignment horizontal="center" vertical="center"/>
      <protection/>
    </xf>
    <xf numFmtId="0" fontId="17" fillId="0" borderId="80" xfId="39" applyFont="1" applyBorder="1" applyAlignment="1">
      <alignment horizontal="center" vertical="center"/>
      <protection/>
    </xf>
    <xf numFmtId="0" fontId="17" fillId="0" borderId="81" xfId="39" applyFont="1" applyBorder="1" applyAlignment="1">
      <alignment horizontal="center" vertical="center"/>
      <protection/>
    </xf>
    <xf numFmtId="0" fontId="17" fillId="0" borderId="82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0" xfId="63" applyFont="1" applyBorder="1" applyAlignment="1">
      <alignment horizontal="center" vertical="center"/>
      <protection/>
    </xf>
    <xf numFmtId="0" fontId="15" fillId="0" borderId="83" xfId="0" applyFont="1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84" xfId="0" applyFont="1" applyBorder="1" applyAlignment="1" applyProtection="1">
      <alignment horizontal="left" vertical="center"/>
      <protection/>
    </xf>
    <xf numFmtId="0" fontId="10" fillId="0" borderId="83" xfId="0" applyFont="1" applyBorder="1" applyAlignment="1" applyProtection="1">
      <alignment horizontal="center" vertical="center"/>
      <protection/>
    </xf>
    <xf numFmtId="0" fontId="10" fillId="0" borderId="84" xfId="0" applyFont="1" applyBorder="1" applyAlignment="1" applyProtection="1">
      <alignment horizontal="center" vertical="center"/>
      <protection/>
    </xf>
    <xf numFmtId="0" fontId="15" fillId="0" borderId="68" xfId="0" applyFont="1" applyBorder="1" applyAlignment="1" applyProtection="1">
      <alignment horizontal="left" vertical="center"/>
      <protection/>
    </xf>
    <xf numFmtId="0" fontId="16" fillId="0" borderId="69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70" xfId="66" applyFont="1" applyBorder="1" applyAlignment="1" applyProtection="1">
      <alignment horizontal="left" vertical="center"/>
      <protection locked="0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49" fontId="10" fillId="0" borderId="69" xfId="0" applyNumberFormat="1" applyFont="1" applyBorder="1" applyAlignment="1" applyProtection="1">
      <alignment horizontal="left" vertical="center"/>
      <protection locked="0"/>
    </xf>
    <xf numFmtId="49" fontId="10" fillId="0" borderId="85" xfId="0" applyNumberFormat="1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0" fontId="17" fillId="0" borderId="16" xfId="39" applyFont="1" applyBorder="1" applyAlignment="1">
      <alignment horizontal="center" vertical="center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1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371475</xdr:colOff>
      <xdr:row>0</xdr:row>
      <xdr:rowOff>0</xdr:rowOff>
    </xdr:from>
    <xdr:to>
      <xdr:col>18</xdr:col>
      <xdr:colOff>1000125</xdr:colOff>
      <xdr:row>0</xdr:row>
      <xdr:rowOff>285750</xdr:rowOff>
    </xdr:to>
    <xdr:pic>
      <xdr:nvPicPr>
        <xdr:cNvPr id="1" name="Obrázek 1" descr="JcBaS-web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3.125" style="57" customWidth="1"/>
    <col min="3" max="3" width="30.375" style="57" customWidth="1"/>
    <col min="4" max="4" width="8.625" style="57" customWidth="1"/>
    <col min="5" max="8" width="7.625" style="57" customWidth="1"/>
    <col min="9" max="14" width="8.75390625" style="57" customWidth="1"/>
    <col min="15" max="15" width="7.625" style="57" customWidth="1"/>
    <col min="16" max="16" width="3.75390625" style="57" customWidth="1"/>
    <col min="17" max="16384" width="9.125" style="57" customWidth="1"/>
  </cols>
  <sheetData>
    <row r="2" spans="2:15" ht="25.5" customHeight="1">
      <c r="B2" s="161" t="s">
        <v>69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2:15" ht="18.75" customHeight="1">
      <c r="B3" s="162" t="s">
        <v>271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2:15" ht="11.25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2:15" ht="23.25" customHeight="1" thickBot="1">
      <c r="B5" s="59"/>
      <c r="C5" s="60" t="s">
        <v>31</v>
      </c>
      <c r="D5" s="61" t="s">
        <v>32</v>
      </c>
      <c r="E5" s="62" t="s">
        <v>46</v>
      </c>
      <c r="F5" s="62" t="s">
        <v>48</v>
      </c>
      <c r="G5" s="62" t="s">
        <v>47</v>
      </c>
      <c r="H5" s="62" t="s">
        <v>49</v>
      </c>
      <c r="I5" s="63" t="s">
        <v>33</v>
      </c>
      <c r="J5" s="64" t="s">
        <v>34</v>
      </c>
      <c r="K5" s="64" t="s">
        <v>35</v>
      </c>
      <c r="L5" s="64" t="s">
        <v>36</v>
      </c>
      <c r="M5" s="64" t="s">
        <v>37</v>
      </c>
      <c r="N5" s="65" t="s">
        <v>38</v>
      </c>
      <c r="O5" s="66" t="s">
        <v>39</v>
      </c>
    </row>
    <row r="6" spans="2:15" ht="23.25" customHeight="1">
      <c r="B6" s="117" t="s">
        <v>28</v>
      </c>
      <c r="C6" s="68" t="s">
        <v>57</v>
      </c>
      <c r="D6" s="69">
        <v>8</v>
      </c>
      <c r="E6" s="98">
        <v>8</v>
      </c>
      <c r="F6" s="95">
        <v>0</v>
      </c>
      <c r="G6" s="81">
        <v>0</v>
      </c>
      <c r="H6" s="70">
        <v>0</v>
      </c>
      <c r="I6" s="82">
        <f>'1.k.Nej_ČK'!R18+'1.k.Nej_ČB'!R18+'2.k.Nej_USK'!R18+'2.k.Nej_DouA'!R18+'3.k.BKV_Nej'!S18+'3.k.USK_Nej'!S18+'4.k.ČB_Nej'!S18+'4.k.Nej_BKV'!R18</f>
        <v>50</v>
      </c>
      <c r="J6" s="137">
        <f>'1.k.Nej_ČK'!S18+'1.k.Nej_ČB'!S18+'2.k.Nej_USK'!S18+'2.k.Nej_DouA'!S18+'3.k.BKV_Nej'!R18+'3.k.USK_Nej'!R18+'4.k.ČB_Nej'!R18+'4.k.Nej_BKV'!S18</f>
        <v>12</v>
      </c>
      <c r="K6" s="71">
        <f>'1.k.Nej_ČK'!P18+'1.k.Nej_ČB'!P18+'2.k.Nej_USK'!P18+'2.k.Nej_DouA'!P18+'3.k.BKV_Nej'!Q18+'3.k.USK_Nej'!Q18+'4.k.ČB_Nej'!Q18+'4.k.Nej_BKV'!P18</f>
        <v>104</v>
      </c>
      <c r="L6" s="74">
        <f>'1.k.Nej_ČK'!Q18+'1.k.Nej_ČB'!Q18+'2.k.Nej_USK'!Q18+'2.k.Nej_DouA'!Q18+'3.k.BKV_Nej'!P18+'3.k.USK_Nej'!P18+'4.k.ČB_Nej'!P18+'4.k.Nej_BKV'!Q18</f>
        <v>36</v>
      </c>
      <c r="M6" s="71">
        <f>'1.k.Nej_ČK'!N18+'1.k.Nej_ČB'!N18+'2.k.Nej_USK'!N18+'2.k.Nej_DouA'!N18+'3.k.BKV_Nej'!O18+'3.k.USK_Nej'!O18+'4.k.ČB_Nej'!O18+'4.k.Nej_BKV'!N18</f>
        <v>2710</v>
      </c>
      <c r="N6" s="75">
        <f>'1.k.Nej_ČK'!O18+'1.k.Nej_ČB'!O18+'2.k.Nej_USK'!O18+'2.k.Nej_DouA'!O18+'3.k.BKV_Nej'!N18+'3.k.USK_Nej'!N18+'4.k.ČB_Nej'!N18+'4.k.Nej_BKV'!O18</f>
        <v>2303</v>
      </c>
      <c r="O6" s="72">
        <f aca="true" t="shared" si="0" ref="O6:O11">E6*4+F6*3+G6*2+H6*1</f>
        <v>32</v>
      </c>
    </row>
    <row r="7" spans="2:15" ht="23.25" customHeight="1">
      <c r="B7" s="67" t="s">
        <v>40</v>
      </c>
      <c r="C7" s="68" t="s">
        <v>55</v>
      </c>
      <c r="D7" s="69">
        <v>8</v>
      </c>
      <c r="E7" s="98">
        <v>4</v>
      </c>
      <c r="F7" s="96">
        <v>1</v>
      </c>
      <c r="G7" s="73">
        <v>1</v>
      </c>
      <c r="H7" s="70">
        <v>2</v>
      </c>
      <c r="I7" s="82">
        <f>'1.k.USK_BKV'!R18+'1.k.USK_ČK'!R18+'2.k.Nej_USK'!S18+'2.k.USK_ČB'!R18+'3.k.USK_DouA'!R18+'3.k.USK_Nej'!R18+'4.k.ČK_USK'!S18+'4.k._BKV_USK'!S18</f>
        <v>34</v>
      </c>
      <c r="J7" s="74">
        <f>'1.k.USK_BKV'!S18+'1.k.USK_ČK'!S18+'2.k.Nej_USK'!R18+'2.k.USK_ČB'!S18+'3.k.USK_DouA'!S18+'3.k.USK_Nej'!S18+'4.k.ČK_USK'!R18+'4.k._BKV_USK'!R18</f>
        <v>32</v>
      </c>
      <c r="K7" s="71">
        <f>'1.k.USK_BKV'!P18+'1.k.USK_ČK'!P18+'2.k.Nej_USK'!Q18+'2.k.USK_ČB'!P18+'3.k.USK_DouA'!P18+'3.k.USK_Nej'!P18+'4.k.ČK_USK'!Q18+'4.k._BKV_USK'!Q18</f>
        <v>78</v>
      </c>
      <c r="L7" s="74">
        <f>'1.k.USK_BKV'!Q18+'1.k.USK_ČK'!Q18+'2.k.Nej_USK'!P18+'2.k.USK_ČB'!Q18+'3.k.USK_DouA'!Q18+'3.k.USK_Nej'!Q18+'4.k.ČK_USK'!P18+'4.k._BKV_USK'!P18</f>
        <v>69</v>
      </c>
      <c r="M7" s="71">
        <f>'1.k.USK_BKV'!N18+'1.k.USK_ČK'!N18+'2.k.Nej_USK'!O18+'2.k.USK_ČB'!N18+'3.k.USK_DouA'!N18+'3.k.USK_Nej'!N18+'4.k.ČK_USK'!O18+'4.k._BKV_USK'!O18</f>
        <v>2658</v>
      </c>
      <c r="N7" s="75">
        <f>'1.k.USK_BKV'!O18+'1.k.USK_ČK'!O18+'2.k.Nej_USK'!N18+'2.k.USK_ČB'!O18+'3.k.USK_DouA'!O18+'3.k.USK_Nej'!O18+'4.k.ČK_USK'!N18+'4.k._BKV_USK'!N18</f>
        <v>2563</v>
      </c>
      <c r="O7" s="72">
        <f t="shared" si="0"/>
        <v>23</v>
      </c>
    </row>
    <row r="8" spans="2:15" ht="23.25" customHeight="1">
      <c r="B8" s="67" t="s">
        <v>41</v>
      </c>
      <c r="C8" s="68" t="s">
        <v>51</v>
      </c>
      <c r="D8" s="69">
        <v>8</v>
      </c>
      <c r="E8" s="98">
        <v>3</v>
      </c>
      <c r="F8" s="96">
        <v>1</v>
      </c>
      <c r="G8" s="73">
        <v>1</v>
      </c>
      <c r="H8" s="70">
        <v>3</v>
      </c>
      <c r="I8" s="82">
        <f>'1.k.Nej_ČK'!S18+'1.k.USK_ČK'!S18+'2.k.DouA_ČK'!S18+'2.k.BKV_ČK'!S18+'3.k.ČK_ČB'!Q16+'3.k.ČB_ČK'!R16+'4.k.ČK_USK'!R18+'4.k.ČK_DouA'!R18</f>
        <v>34</v>
      </c>
      <c r="J8" s="74">
        <f>'1.k.Nej_ČK'!R18+'1.k.USK_ČK'!R18+'2.k.DouA_ČK'!R18+'2.k.BKV_ČK'!R18+'3.k.ČK_ČB'!R16+'3.k.ČB_ČK'!Q16+'4.k.ČK_USK'!S18+'4.k.ČK_DouA'!S18</f>
        <v>31</v>
      </c>
      <c r="K8" s="71">
        <f>'1.k.Nej_ČK'!Q18+'1.k.USK_ČK'!Q18+'2.k.DouA_ČK'!Q18+'2.k.BKV_ČK'!Q18+'3.k.ČK_ČB'!O16+'3.k.ČB_ČK'!P16+'4.k.ČK_USK'!P18+'4.k.ČK_DouA'!P18</f>
        <v>77</v>
      </c>
      <c r="L8" s="74">
        <f>'1.k.Nej_ČK'!P18+'1.k.USK_ČK'!P18+'2.k.DouA_ČK'!P18+'2.k.BKV_ČK'!P18+'3.k.ČK_ČB'!P16+'3.k.ČB_ČK'!O16+'4.k.ČK_USK'!Q18+'4.k.ČK_DouA'!Q18</f>
        <v>71</v>
      </c>
      <c r="M8" s="71">
        <f>'1.k.Nej_ČK'!O18+'1.k.USK_ČK'!O18+'2.k.DouA_ČK'!O18+'2.k.BKV_ČK'!O18+'3.k.ČK_ČB'!M16+'3.k.ČB_ČK'!N16+'4.k.ČK_USK'!N18+'4.k.ČK_DouA'!N18</f>
        <v>2755</v>
      </c>
      <c r="N8" s="75">
        <f>'1.k.Nej_ČK'!N18+'1.k.USK_ČK'!N18+'2.k.DouA_ČK'!N18+'2.k.BKV_ČK'!N18+'3.k.ČK_ČB'!N16+'3.k.ČB_ČK'!M16+'4.k.ČK_USK'!O18+'4.k.ČK_DouA'!O18</f>
        <v>2595</v>
      </c>
      <c r="O8" s="72">
        <f t="shared" si="0"/>
        <v>20</v>
      </c>
    </row>
    <row r="9" spans="2:15" ht="23.25" customHeight="1">
      <c r="B9" s="67" t="s">
        <v>65</v>
      </c>
      <c r="C9" s="68" t="s">
        <v>44</v>
      </c>
      <c r="D9" s="128">
        <v>8</v>
      </c>
      <c r="E9" s="98">
        <v>3</v>
      </c>
      <c r="F9" s="96">
        <v>0</v>
      </c>
      <c r="G9" s="73">
        <v>0</v>
      </c>
      <c r="H9" s="70">
        <v>5</v>
      </c>
      <c r="I9" s="130">
        <f>'1.k.DouA_ČB'!R18+'1.k.DouA_BKV'!R18+'2.k.Nej_DouA'!S18+'2.k.DouA_ČK'!R18+'3.k.USK_DouA'!S18+'3.k.BKV_DouA'!S18+'4.k.ČB_DouA'!S18+'4.k.ČK_DouA'!S18</f>
        <v>29</v>
      </c>
      <c r="J9" s="134">
        <f>'1.k.DouA_ČB'!S18+'1.k.DouA_BKV'!S18+'2.k.Nej_DouA'!R18+'2.k.DouA_ČK'!S18+'3.k.USK_DouA'!R18+'3.k.BKV_DouA'!R18+'4.k.ČB_DouA'!R18+'4.k.ČK_DouA'!R18</f>
        <v>35</v>
      </c>
      <c r="K9" s="133">
        <f>'1.k.DouA_ČB'!P18+'1.k.DouA_BKV'!P18+'2.k.Nej_DouA'!Q18+'2.k.DouA_ČK'!P18+'3.k.USK_DouA'!Q18+'3.k.BKV_DouA'!Q18+'4.k.ČB_DouA'!Q18+'4.k.ČK_DouA'!Q18</f>
        <v>63</v>
      </c>
      <c r="L9" s="134">
        <f>'1.k.DouA_ČB'!Q18+'1.k.DouA_BKV'!Q18+'2.k.Nej_DouA'!P18+'2.k.DouA_ČK'!Q18+'3.k.USK_DouA'!P18+'3.k.BKV_DouA'!P18+'4.k.ČB_DouA'!P18+'4.k.ČK_DouA'!P18</f>
        <v>75</v>
      </c>
      <c r="M9" s="133">
        <f>'1.k.DouA_ČB'!N18+'1.k.DouA_BKV'!N18+'2.k.Nej_DouA'!O18+'2.k.DouA_ČK'!N18+'3.k.USK_DouA'!O18+'3.k.BKV_DouA'!O18+'4.k.ČB_DouA'!O18+'4.k.ČK_DouA'!O18</f>
        <v>2159</v>
      </c>
      <c r="N9" s="136">
        <f>'1.k.DouA_ČB'!O18+'1.k.DouA_BKV'!O18+'2.k.Nej_DouA'!N18+'2.k.DouA_ČK'!O18+'3.k.USK_DouA'!N18+'3.k.BKV_DouA'!N18+'4.k.ČB_DouA'!N18+'4.k.ČK_DouA'!N18</f>
        <v>2523</v>
      </c>
      <c r="O9" s="72">
        <f t="shared" si="0"/>
        <v>17</v>
      </c>
    </row>
    <row r="10" spans="2:15" ht="23.25" customHeight="1">
      <c r="B10" s="67" t="s">
        <v>42</v>
      </c>
      <c r="C10" s="68" t="s">
        <v>29</v>
      </c>
      <c r="D10" s="69">
        <v>8</v>
      </c>
      <c r="E10" s="98">
        <v>2</v>
      </c>
      <c r="F10" s="96">
        <v>1</v>
      </c>
      <c r="G10" s="73">
        <v>1</v>
      </c>
      <c r="H10" s="70">
        <v>4</v>
      </c>
      <c r="I10" s="82">
        <f>'1.k.DouA_BKV'!S18+'1.k.USK_BKV'!S18+'2.k.BKV_ČK'!R18+'2.k.BKV_ČB'!R18+'3.k.BKV_DouA'!R18+'3.k.BKV_Nej'!R18+'4.k.Nej_BKV'!S18+'4.k._BKV_USK'!R18</f>
        <v>28</v>
      </c>
      <c r="J10" s="74">
        <f>'1.k.DouA_BKV'!R18+'1.k.USK_BKV'!R18+'2.k.BKV_ČK'!S18+'2.k.BKV_ČB'!S18+'3.k.BKV_DouA'!S18+'3.k.BKV_Nej'!S18+'4.k.Nej_BKV'!R18+'4.k._BKV_USK'!S18</f>
        <v>38</v>
      </c>
      <c r="K10" s="71">
        <f>'1.k.DouA_BKV'!Q18+'1.k.USK_BKV'!Q18+'2.k.BKV_ČK'!P18+'2.k.BKV_ČB'!P18+'3.k.BKV_DouA'!P18+'3.k.BKV_Nej'!P18+'4.k.Nej_BKV'!Q18+'4.k._BKV_USK'!P18</f>
        <v>60</v>
      </c>
      <c r="L10" s="74">
        <f>'1.k.DouA_BKV'!P18+'1.k.USK_BKV'!P18+'2.k.BKV_ČK'!Q18+'2.k.BKV_ČB'!Q18+'3.k.BKV_DouA'!Q18+'3.k.BKV_Nej'!Q18+'4.k.Nej_BKV'!P18+'4.k._BKV_USK'!Q18</f>
        <v>84</v>
      </c>
      <c r="M10" s="71">
        <f>'1.k.DouA_BKV'!O18+'1.k.USK_BKV'!O18+'2.k.BKV_ČK'!N18+'2.k.BKV_ČB'!N18+'3.k.BKV_DouA'!N18+'3.k.BKV_Nej'!N18+'4.k.Nej_BKV'!O18+'4.k._BKV_USK'!N18</f>
        <v>2554</v>
      </c>
      <c r="N10" s="75">
        <f>'1.k.DouA_BKV'!N18+'1.k.USK_BKV'!N18+'2.k.BKV_ČK'!O18+'2.k.BKV_ČB'!O18+'3.k.BKV_DouA'!O18+'3.k.BKV_Nej'!O18+'4.k.Nej_BKV'!N18+'4.k._BKV_USK'!O18</f>
        <v>2682</v>
      </c>
      <c r="O10" s="72">
        <f t="shared" si="0"/>
        <v>17</v>
      </c>
    </row>
    <row r="11" spans="2:15" ht="23.25" customHeight="1" thickBot="1">
      <c r="B11" s="116" t="s">
        <v>160</v>
      </c>
      <c r="C11" s="76" t="s">
        <v>50</v>
      </c>
      <c r="D11" s="127">
        <v>8</v>
      </c>
      <c r="E11" s="99">
        <v>1</v>
      </c>
      <c r="F11" s="97">
        <v>0</v>
      </c>
      <c r="G11" s="77">
        <v>0</v>
      </c>
      <c r="H11" s="78">
        <v>7</v>
      </c>
      <c r="I11" s="129">
        <f>'1.k.Nej_ČB'!S18+'1.k.DouA_ČB'!S18+'2.k.USK_ČB'!S18+'2.k.BKV_ČB'!S18+'3.k.ČK_ČB'!R16+'3.k.ČB_ČK'!Q16+'4.k.ČB_Nej'!R18+'4.k.ČB_DouA'!R18</f>
        <v>18</v>
      </c>
      <c r="J11" s="131">
        <f>'1.k.Nej_ČB'!R18+'1.k.DouA_ČB'!R18+'2.k.USK_ČB'!R18+'2.k.BKV_ČB'!R18+'3.k.ČK_ČB'!Q16+'3.k.ČB_ČK'!R16+'4.k.ČB_Nej'!S18+'4.k.ČB_DouA'!S18</f>
        <v>45</v>
      </c>
      <c r="K11" s="132">
        <f>'1.k.Nej_ČB'!Q18+'1.k.DouA_ČB'!Q18+'2.k.USK_ČB'!Q18+'2.k.BKV_ČB'!Q18+'3.k.ČK_ČB'!P16+'3.k.ČB_ČK'!O16+'4.k.ČB_Nej'!P18+'4.k.ČB_DouA'!P18</f>
        <v>49</v>
      </c>
      <c r="L11" s="131">
        <f>'1.k.Nej_ČB'!P18+'1.k.DouA_ČB'!P18+'2.k.USK_ČB'!P18+'2.k.BKV_ČB'!P18+'3.k.ČK_ČB'!O16+'3.k.ČB_ČK'!P16+'4.k.ČB_Nej'!Q18+'4.k.ČB_DouA'!Q18</f>
        <v>96</v>
      </c>
      <c r="M11" s="132">
        <f>'1.k.Nej_ČB'!O18+'1.k.DouA_ČB'!O18+'2.k.USK_ČB'!O18+'2.k.BKV_ČB'!O18+'3.k.ČK_ČB'!N16+'3.k.ČB_ČK'!M16+'4.k.ČB_Nej'!N18+'4.k.ČB_DouA'!N18</f>
        <v>2525</v>
      </c>
      <c r="N11" s="135">
        <f>'1.k.Nej_ČB'!N18+'1.k.DouA_ČB'!N18+'2.k.USK_ČB'!N18+'2.k.BKV_ČB'!N18+'3.k.ČK_ČB'!M16+'3.k.ČB_ČK'!N16+'4.k.ČB_Nej'!O18+'4.k.ČB_DouA'!O18</f>
        <v>2695</v>
      </c>
      <c r="O11" s="79">
        <f t="shared" si="0"/>
        <v>11</v>
      </c>
    </row>
    <row r="12" ht="12" customHeight="1">
      <c r="C12" s="80"/>
    </row>
    <row r="13" spans="2:15" ht="18.75" customHeight="1">
      <c r="B13" s="162" t="s">
        <v>219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</row>
    <row r="14" spans="2:15" ht="12" customHeight="1" thickBot="1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2:15" ht="23.25" customHeight="1" thickBot="1">
      <c r="B15" s="59"/>
      <c r="C15" s="60" t="s">
        <v>31</v>
      </c>
      <c r="D15" s="61" t="s">
        <v>32</v>
      </c>
      <c r="E15" s="62" t="s">
        <v>46</v>
      </c>
      <c r="F15" s="62" t="s">
        <v>48</v>
      </c>
      <c r="G15" s="62" t="s">
        <v>47</v>
      </c>
      <c r="H15" s="62" t="s">
        <v>49</v>
      </c>
      <c r="I15" s="63" t="s">
        <v>33</v>
      </c>
      <c r="J15" s="64" t="s">
        <v>34</v>
      </c>
      <c r="K15" s="64" t="s">
        <v>35</v>
      </c>
      <c r="L15" s="64" t="s">
        <v>36</v>
      </c>
      <c r="M15" s="64" t="s">
        <v>37</v>
      </c>
      <c r="N15" s="65" t="s">
        <v>38</v>
      </c>
      <c r="O15" s="66" t="s">
        <v>39</v>
      </c>
    </row>
    <row r="16" spans="2:15" ht="23.25" customHeight="1">
      <c r="B16" s="117" t="s">
        <v>28</v>
      </c>
      <c r="C16" s="68" t="s">
        <v>57</v>
      </c>
      <c r="D16" s="69">
        <v>6</v>
      </c>
      <c r="E16" s="98">
        <v>6</v>
      </c>
      <c r="F16" s="95">
        <v>0</v>
      </c>
      <c r="G16" s="81">
        <v>0</v>
      </c>
      <c r="H16" s="70">
        <v>0</v>
      </c>
      <c r="I16" s="82">
        <v>36</v>
      </c>
      <c r="J16" s="137">
        <v>11</v>
      </c>
      <c r="K16" s="71">
        <v>75</v>
      </c>
      <c r="L16" s="74">
        <v>31</v>
      </c>
      <c r="M16" s="71">
        <v>1991</v>
      </c>
      <c r="N16" s="75">
        <v>1717</v>
      </c>
      <c r="O16" s="72">
        <f aca="true" t="shared" si="1" ref="O16:O21">E16*4+F16*3+G16*2+H16*1</f>
        <v>24</v>
      </c>
    </row>
    <row r="17" spans="2:15" ht="23.25" customHeight="1">
      <c r="B17" s="67" t="s">
        <v>40</v>
      </c>
      <c r="C17" s="68" t="s">
        <v>55</v>
      </c>
      <c r="D17" s="69">
        <v>6</v>
      </c>
      <c r="E17" s="98">
        <v>4</v>
      </c>
      <c r="F17" s="96">
        <v>0</v>
      </c>
      <c r="G17" s="73">
        <v>0</v>
      </c>
      <c r="H17" s="70">
        <v>2</v>
      </c>
      <c r="I17" s="82">
        <v>25</v>
      </c>
      <c r="J17" s="74">
        <v>23</v>
      </c>
      <c r="K17" s="71">
        <v>57</v>
      </c>
      <c r="L17" s="74">
        <v>50</v>
      </c>
      <c r="M17" s="71">
        <v>1919</v>
      </c>
      <c r="N17" s="75">
        <v>1839</v>
      </c>
      <c r="O17" s="72">
        <f t="shared" si="1"/>
        <v>18</v>
      </c>
    </row>
    <row r="18" spans="2:15" ht="23.25" customHeight="1">
      <c r="B18" s="67" t="s">
        <v>41</v>
      </c>
      <c r="C18" s="68" t="s">
        <v>29</v>
      </c>
      <c r="D18" s="69">
        <v>6</v>
      </c>
      <c r="E18" s="98">
        <v>2</v>
      </c>
      <c r="F18" s="96">
        <v>1</v>
      </c>
      <c r="G18" s="73">
        <v>0</v>
      </c>
      <c r="H18" s="70">
        <v>3</v>
      </c>
      <c r="I18" s="82">
        <v>23</v>
      </c>
      <c r="J18" s="74">
        <v>26</v>
      </c>
      <c r="K18" s="71">
        <v>49</v>
      </c>
      <c r="L18" s="74">
        <v>58</v>
      </c>
      <c r="M18" s="71">
        <v>1896</v>
      </c>
      <c r="N18" s="75">
        <v>1928</v>
      </c>
      <c r="O18" s="72">
        <f t="shared" si="1"/>
        <v>14</v>
      </c>
    </row>
    <row r="19" spans="2:15" ht="23.25" customHeight="1">
      <c r="B19" s="67" t="s">
        <v>65</v>
      </c>
      <c r="C19" s="68" t="s">
        <v>51</v>
      </c>
      <c r="D19" s="69">
        <v>6</v>
      </c>
      <c r="E19" s="98">
        <v>2</v>
      </c>
      <c r="F19" s="96">
        <v>0</v>
      </c>
      <c r="G19" s="73">
        <v>1</v>
      </c>
      <c r="H19" s="70">
        <v>3</v>
      </c>
      <c r="I19" s="82">
        <v>24</v>
      </c>
      <c r="J19" s="74">
        <v>24</v>
      </c>
      <c r="K19" s="71">
        <v>55</v>
      </c>
      <c r="L19" s="74">
        <v>55</v>
      </c>
      <c r="M19" s="71">
        <v>2040</v>
      </c>
      <c r="N19" s="75">
        <v>2010</v>
      </c>
      <c r="O19" s="72">
        <f t="shared" si="1"/>
        <v>13</v>
      </c>
    </row>
    <row r="20" spans="2:15" ht="23.25" customHeight="1">
      <c r="B20" s="67" t="s">
        <v>42</v>
      </c>
      <c r="C20" s="68" t="s">
        <v>44</v>
      </c>
      <c r="D20" s="128">
        <v>6</v>
      </c>
      <c r="E20" s="98">
        <v>2</v>
      </c>
      <c r="F20" s="96">
        <v>0</v>
      </c>
      <c r="G20" s="73">
        <v>0</v>
      </c>
      <c r="H20" s="70">
        <v>4</v>
      </c>
      <c r="I20" s="130">
        <v>21</v>
      </c>
      <c r="J20" s="134">
        <v>27</v>
      </c>
      <c r="K20" s="133">
        <v>47</v>
      </c>
      <c r="L20" s="134">
        <v>57</v>
      </c>
      <c r="M20" s="133">
        <v>1714</v>
      </c>
      <c r="N20" s="136">
        <v>1930</v>
      </c>
      <c r="O20" s="72">
        <f t="shared" si="1"/>
        <v>12</v>
      </c>
    </row>
    <row r="21" spans="2:15" ht="23.25" customHeight="1" thickBot="1">
      <c r="B21" s="116" t="s">
        <v>160</v>
      </c>
      <c r="C21" s="76" t="s">
        <v>50</v>
      </c>
      <c r="D21" s="127">
        <v>6</v>
      </c>
      <c r="E21" s="99">
        <v>1</v>
      </c>
      <c r="F21" s="97">
        <v>0</v>
      </c>
      <c r="G21" s="77">
        <v>0</v>
      </c>
      <c r="H21" s="78">
        <v>5</v>
      </c>
      <c r="I21" s="129">
        <v>15</v>
      </c>
      <c r="J21" s="131">
        <v>33</v>
      </c>
      <c r="K21" s="132">
        <v>40</v>
      </c>
      <c r="L21" s="131">
        <v>72</v>
      </c>
      <c r="M21" s="132">
        <v>1995</v>
      </c>
      <c r="N21" s="135">
        <v>2131</v>
      </c>
      <c r="O21" s="79">
        <f t="shared" si="1"/>
        <v>9</v>
      </c>
    </row>
    <row r="22" ht="12.75" customHeight="1">
      <c r="C22" s="80"/>
    </row>
    <row r="23" spans="2:15" ht="15.75" customHeight="1">
      <c r="B23" s="162" t="s">
        <v>182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</row>
    <row r="24" spans="2:15" ht="13.5" customHeight="1" thickBot="1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ht="23.25" customHeight="1" thickBot="1">
      <c r="B25" s="59"/>
      <c r="C25" s="60" t="s">
        <v>31</v>
      </c>
      <c r="D25" s="61" t="s">
        <v>32</v>
      </c>
      <c r="E25" s="62" t="s">
        <v>46</v>
      </c>
      <c r="F25" s="62" t="s">
        <v>48</v>
      </c>
      <c r="G25" s="62" t="s">
        <v>47</v>
      </c>
      <c r="H25" s="62" t="s">
        <v>49</v>
      </c>
      <c r="I25" s="63" t="s">
        <v>33</v>
      </c>
      <c r="J25" s="64" t="s">
        <v>34</v>
      </c>
      <c r="K25" s="64" t="s">
        <v>35</v>
      </c>
      <c r="L25" s="64" t="s">
        <v>36</v>
      </c>
      <c r="M25" s="64" t="s">
        <v>37</v>
      </c>
      <c r="N25" s="65" t="s">
        <v>38</v>
      </c>
      <c r="O25" s="66" t="s">
        <v>39</v>
      </c>
    </row>
    <row r="26" spans="2:15" ht="23.25" customHeight="1">
      <c r="B26" s="117" t="s">
        <v>28</v>
      </c>
      <c r="C26" s="68" t="s">
        <v>57</v>
      </c>
      <c r="D26" s="69">
        <v>4</v>
      </c>
      <c r="E26" s="98">
        <v>4</v>
      </c>
      <c r="F26" s="95">
        <v>0</v>
      </c>
      <c r="G26" s="81">
        <v>0</v>
      </c>
      <c r="H26" s="70">
        <v>0</v>
      </c>
      <c r="I26" s="82">
        <v>25</v>
      </c>
      <c r="J26" s="137">
        <v>6</v>
      </c>
      <c r="K26" s="71">
        <v>52</v>
      </c>
      <c r="L26" s="74">
        <v>18</v>
      </c>
      <c r="M26" s="71">
        <v>1367</v>
      </c>
      <c r="N26" s="75">
        <v>1099</v>
      </c>
      <c r="O26" s="72">
        <f aca="true" t="shared" si="2" ref="O26:O31">E26*4+F26*3+G26*2+H26*1</f>
        <v>16</v>
      </c>
    </row>
    <row r="27" spans="2:15" ht="23.25" customHeight="1">
      <c r="B27" s="67" t="s">
        <v>40</v>
      </c>
      <c r="C27" s="68" t="s">
        <v>55</v>
      </c>
      <c r="D27" s="69">
        <v>4</v>
      </c>
      <c r="E27" s="98">
        <v>3</v>
      </c>
      <c r="F27" s="96">
        <v>0</v>
      </c>
      <c r="G27" s="73">
        <v>0</v>
      </c>
      <c r="H27" s="70">
        <v>1</v>
      </c>
      <c r="I27" s="82">
        <v>17</v>
      </c>
      <c r="J27" s="74">
        <v>15</v>
      </c>
      <c r="K27" s="71">
        <v>39</v>
      </c>
      <c r="L27" s="74">
        <v>33</v>
      </c>
      <c r="M27" s="71">
        <v>1312</v>
      </c>
      <c r="N27" s="75">
        <v>1259</v>
      </c>
      <c r="O27" s="72">
        <f t="shared" si="2"/>
        <v>13</v>
      </c>
    </row>
    <row r="28" spans="2:15" ht="23.25" customHeight="1">
      <c r="B28" s="67" t="s">
        <v>41</v>
      </c>
      <c r="C28" s="68" t="s">
        <v>44</v>
      </c>
      <c r="D28" s="128">
        <v>4</v>
      </c>
      <c r="E28" s="98">
        <v>2</v>
      </c>
      <c r="F28" s="96">
        <v>0</v>
      </c>
      <c r="G28" s="73">
        <v>0</v>
      </c>
      <c r="H28" s="70">
        <v>2</v>
      </c>
      <c r="I28" s="130">
        <v>15</v>
      </c>
      <c r="J28" s="134">
        <v>17</v>
      </c>
      <c r="K28" s="133">
        <v>33</v>
      </c>
      <c r="L28" s="134">
        <v>37</v>
      </c>
      <c r="M28" s="133">
        <v>1153</v>
      </c>
      <c r="N28" s="136">
        <v>1279</v>
      </c>
      <c r="O28" s="72">
        <f t="shared" si="2"/>
        <v>10</v>
      </c>
    </row>
    <row r="29" spans="2:15" ht="23.25" customHeight="1">
      <c r="B29" s="67" t="s">
        <v>65</v>
      </c>
      <c r="C29" s="68" t="s">
        <v>29</v>
      </c>
      <c r="D29" s="69">
        <v>4</v>
      </c>
      <c r="E29" s="98">
        <v>1</v>
      </c>
      <c r="F29" s="96">
        <v>1</v>
      </c>
      <c r="G29" s="73">
        <v>0</v>
      </c>
      <c r="H29" s="70">
        <v>2</v>
      </c>
      <c r="I29" s="82">
        <v>16</v>
      </c>
      <c r="J29" s="74">
        <v>17</v>
      </c>
      <c r="K29" s="71">
        <v>34</v>
      </c>
      <c r="L29" s="74">
        <v>38</v>
      </c>
      <c r="M29" s="71">
        <v>1234</v>
      </c>
      <c r="N29" s="75">
        <v>1323</v>
      </c>
      <c r="O29" s="72">
        <f t="shared" si="2"/>
        <v>9</v>
      </c>
    </row>
    <row r="30" spans="2:15" ht="23.25" customHeight="1">
      <c r="B30" s="67" t="s">
        <v>42</v>
      </c>
      <c r="C30" s="68" t="s">
        <v>51</v>
      </c>
      <c r="D30" s="69">
        <v>4</v>
      </c>
      <c r="E30" s="98">
        <v>1</v>
      </c>
      <c r="F30" s="96">
        <v>0</v>
      </c>
      <c r="G30" s="73">
        <v>1</v>
      </c>
      <c r="H30" s="70">
        <v>2</v>
      </c>
      <c r="I30" s="82">
        <v>15</v>
      </c>
      <c r="J30" s="74">
        <v>17</v>
      </c>
      <c r="K30" s="71">
        <v>35</v>
      </c>
      <c r="L30" s="74">
        <v>38</v>
      </c>
      <c r="M30" s="71">
        <v>1308</v>
      </c>
      <c r="N30" s="75">
        <v>1274</v>
      </c>
      <c r="O30" s="72">
        <f t="shared" si="2"/>
        <v>8</v>
      </c>
    </row>
    <row r="31" spans="2:15" ht="23.25" customHeight="1" thickBot="1">
      <c r="B31" s="116" t="s">
        <v>160</v>
      </c>
      <c r="C31" s="76" t="s">
        <v>50</v>
      </c>
      <c r="D31" s="127">
        <v>4</v>
      </c>
      <c r="E31" s="99">
        <v>0</v>
      </c>
      <c r="F31" s="97">
        <v>0</v>
      </c>
      <c r="G31" s="77">
        <v>0</v>
      </c>
      <c r="H31" s="78">
        <v>4</v>
      </c>
      <c r="I31" s="129">
        <v>8</v>
      </c>
      <c r="J31" s="131">
        <v>24</v>
      </c>
      <c r="K31" s="132">
        <v>23</v>
      </c>
      <c r="L31" s="131">
        <v>52</v>
      </c>
      <c r="M31" s="132">
        <v>1259</v>
      </c>
      <c r="N31" s="135">
        <v>1399</v>
      </c>
      <c r="O31" s="79">
        <f t="shared" si="2"/>
        <v>4</v>
      </c>
    </row>
    <row r="32" ht="12" customHeight="1">
      <c r="C32" s="80"/>
    </row>
    <row r="33" spans="2:15" ht="15.75">
      <c r="B33" s="162" t="s">
        <v>89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</row>
    <row r="34" spans="2:15" ht="13.5" thickBot="1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2:15" ht="23.25" customHeight="1" thickBot="1">
      <c r="B35" s="59"/>
      <c r="C35" s="60" t="s">
        <v>31</v>
      </c>
      <c r="D35" s="61" t="s">
        <v>32</v>
      </c>
      <c r="E35" s="62" t="s">
        <v>46</v>
      </c>
      <c r="F35" s="62" t="s">
        <v>48</v>
      </c>
      <c r="G35" s="62" t="s">
        <v>47</v>
      </c>
      <c r="H35" s="62" t="s">
        <v>49</v>
      </c>
      <c r="I35" s="63" t="s">
        <v>33</v>
      </c>
      <c r="J35" s="64" t="s">
        <v>34</v>
      </c>
      <c r="K35" s="64" t="s">
        <v>35</v>
      </c>
      <c r="L35" s="64" t="s">
        <v>36</v>
      </c>
      <c r="M35" s="64" t="s">
        <v>37</v>
      </c>
      <c r="N35" s="65" t="s">
        <v>38</v>
      </c>
      <c r="O35" s="66" t="s">
        <v>39</v>
      </c>
    </row>
    <row r="36" spans="2:15" ht="23.25" customHeight="1">
      <c r="B36" s="117" t="s">
        <v>28</v>
      </c>
      <c r="C36" s="68" t="s">
        <v>57</v>
      </c>
      <c r="D36" s="69">
        <v>2</v>
      </c>
      <c r="E36" s="98">
        <v>2</v>
      </c>
      <c r="F36" s="95">
        <v>0</v>
      </c>
      <c r="G36" s="81">
        <v>0</v>
      </c>
      <c r="H36" s="70">
        <v>0</v>
      </c>
      <c r="I36" s="82">
        <v>12</v>
      </c>
      <c r="J36" s="137">
        <v>3</v>
      </c>
      <c r="K36" s="71">
        <v>25</v>
      </c>
      <c r="L36" s="74">
        <v>11</v>
      </c>
      <c r="M36" s="71">
        <v>680</v>
      </c>
      <c r="N36" s="75">
        <v>615</v>
      </c>
      <c r="O36" s="72">
        <f aca="true" t="shared" si="3" ref="O36:O41">E36*4+F36*3+G36*2+H36*1</f>
        <v>8</v>
      </c>
    </row>
    <row r="37" spans="2:15" ht="23.25" customHeight="1">
      <c r="B37" s="67" t="s">
        <v>40</v>
      </c>
      <c r="C37" s="68" t="s">
        <v>44</v>
      </c>
      <c r="D37" s="128">
        <v>2</v>
      </c>
      <c r="E37" s="98">
        <v>2</v>
      </c>
      <c r="F37" s="96">
        <v>0</v>
      </c>
      <c r="G37" s="73">
        <v>0</v>
      </c>
      <c r="H37" s="70">
        <v>0</v>
      </c>
      <c r="I37" s="130">
        <v>11</v>
      </c>
      <c r="J37" s="134">
        <v>5</v>
      </c>
      <c r="K37" s="133">
        <v>24</v>
      </c>
      <c r="L37" s="134">
        <v>11</v>
      </c>
      <c r="M37" s="133">
        <v>665</v>
      </c>
      <c r="N37" s="136">
        <v>596</v>
      </c>
      <c r="O37" s="72">
        <f t="shared" si="3"/>
        <v>8</v>
      </c>
    </row>
    <row r="38" spans="2:15" ht="23.25" customHeight="1">
      <c r="B38" s="67" t="s">
        <v>41</v>
      </c>
      <c r="C38" s="68" t="s">
        <v>55</v>
      </c>
      <c r="D38" s="69">
        <v>2</v>
      </c>
      <c r="E38" s="98">
        <v>2</v>
      </c>
      <c r="F38" s="96">
        <v>0</v>
      </c>
      <c r="G38" s="73">
        <v>0</v>
      </c>
      <c r="H38" s="70">
        <v>0</v>
      </c>
      <c r="I38" s="82">
        <v>10</v>
      </c>
      <c r="J38" s="74">
        <v>6</v>
      </c>
      <c r="K38" s="71">
        <v>22</v>
      </c>
      <c r="L38" s="74">
        <v>14</v>
      </c>
      <c r="M38" s="71">
        <v>697</v>
      </c>
      <c r="N38" s="75">
        <v>608</v>
      </c>
      <c r="O38" s="72">
        <f t="shared" si="3"/>
        <v>8</v>
      </c>
    </row>
    <row r="39" spans="2:15" ht="23.25" customHeight="1">
      <c r="B39" s="67" t="s">
        <v>65</v>
      </c>
      <c r="C39" s="68" t="s">
        <v>29</v>
      </c>
      <c r="D39" s="69">
        <v>2</v>
      </c>
      <c r="E39" s="98">
        <v>0</v>
      </c>
      <c r="F39" s="96">
        <v>0</v>
      </c>
      <c r="G39" s="73">
        <v>0</v>
      </c>
      <c r="H39" s="70">
        <v>2</v>
      </c>
      <c r="I39" s="82">
        <v>6</v>
      </c>
      <c r="J39" s="74">
        <v>10</v>
      </c>
      <c r="K39" s="71">
        <v>13</v>
      </c>
      <c r="L39" s="74">
        <v>21</v>
      </c>
      <c r="M39" s="71">
        <v>578</v>
      </c>
      <c r="N39" s="75">
        <v>644</v>
      </c>
      <c r="O39" s="72">
        <f t="shared" si="3"/>
        <v>2</v>
      </c>
    </row>
    <row r="40" spans="2:15" ht="23.25" customHeight="1">
      <c r="B40" s="67" t="s">
        <v>42</v>
      </c>
      <c r="C40" s="68" t="s">
        <v>51</v>
      </c>
      <c r="D40" s="69">
        <v>2</v>
      </c>
      <c r="E40" s="98">
        <v>0</v>
      </c>
      <c r="F40" s="96">
        <v>0</v>
      </c>
      <c r="G40" s="73">
        <v>0</v>
      </c>
      <c r="H40" s="70">
        <v>2</v>
      </c>
      <c r="I40" s="82">
        <v>5</v>
      </c>
      <c r="J40" s="74">
        <v>10</v>
      </c>
      <c r="K40" s="71">
        <v>13</v>
      </c>
      <c r="L40" s="74">
        <v>23</v>
      </c>
      <c r="M40" s="71">
        <v>610</v>
      </c>
      <c r="N40" s="75">
        <v>701</v>
      </c>
      <c r="O40" s="72">
        <f t="shared" si="3"/>
        <v>2</v>
      </c>
    </row>
    <row r="41" spans="2:15" ht="23.25" customHeight="1" thickBot="1">
      <c r="B41" s="116" t="s">
        <v>160</v>
      </c>
      <c r="C41" s="76" t="s">
        <v>50</v>
      </c>
      <c r="D41" s="127">
        <v>2</v>
      </c>
      <c r="E41" s="99">
        <v>0</v>
      </c>
      <c r="F41" s="97">
        <v>0</v>
      </c>
      <c r="G41" s="77">
        <v>0</v>
      </c>
      <c r="H41" s="78">
        <v>2</v>
      </c>
      <c r="I41" s="129">
        <v>3</v>
      </c>
      <c r="J41" s="131">
        <v>13</v>
      </c>
      <c r="K41" s="132">
        <v>10</v>
      </c>
      <c r="L41" s="131">
        <v>27</v>
      </c>
      <c r="M41" s="132">
        <v>631</v>
      </c>
      <c r="N41" s="135">
        <v>697</v>
      </c>
      <c r="O41" s="79">
        <f t="shared" si="3"/>
        <v>2</v>
      </c>
    </row>
  </sheetData>
  <sheetProtection password="CC26" sheet="1"/>
  <mergeCells count="5">
    <mergeCell ref="B2:O2"/>
    <mergeCell ref="B3:O3"/>
    <mergeCell ref="B33:O33"/>
    <mergeCell ref="B23:O23"/>
    <mergeCell ref="B13:O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29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214</v>
      </c>
      <c r="T4" s="196"/>
    </row>
    <row r="5" spans="2:20" ht="19.5" customHeight="1">
      <c r="B5" s="6" t="s">
        <v>4</v>
      </c>
      <c r="C5" s="44"/>
      <c r="D5" s="169" t="s">
        <v>57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97" t="s">
        <v>217</v>
      </c>
      <c r="T5" s="198"/>
    </row>
    <row r="6" spans="2:20" ht="19.5" customHeight="1" thickBot="1">
      <c r="B6" s="8" t="s">
        <v>5</v>
      </c>
      <c r="C6" s="9"/>
      <c r="D6" s="175" t="s">
        <v>218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41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TJ Jiskra Nejdek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220</v>
      </c>
      <c r="D9" s="51" t="s">
        <v>221</v>
      </c>
      <c r="E9" s="39">
        <v>17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33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222</v>
      </c>
      <c r="D10" s="50" t="s">
        <v>223</v>
      </c>
      <c r="E10" s="39">
        <v>15</v>
      </c>
      <c r="F10" s="19" t="s">
        <v>24</v>
      </c>
      <c r="G10" s="40">
        <v>21</v>
      </c>
      <c r="H10" s="39">
        <v>16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31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224</v>
      </c>
      <c r="D11" s="50" t="s">
        <v>140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225</v>
      </c>
      <c r="D12" s="50" t="s">
        <v>226</v>
      </c>
      <c r="E12" s="39">
        <v>14</v>
      </c>
      <c r="F12" s="19" t="s">
        <v>24</v>
      </c>
      <c r="G12" s="40">
        <v>15</v>
      </c>
      <c r="H12" s="39">
        <v>21</v>
      </c>
      <c r="I12" s="19" t="s">
        <v>24</v>
      </c>
      <c r="J12" s="40">
        <v>15</v>
      </c>
      <c r="K12" s="39">
        <v>17</v>
      </c>
      <c r="L12" s="19" t="s">
        <v>24</v>
      </c>
      <c r="M12" s="40">
        <v>21</v>
      </c>
      <c r="N12" s="22">
        <f t="shared" si="0"/>
        <v>52</v>
      </c>
      <c r="O12" s="23">
        <f t="shared" si="1"/>
        <v>51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45</v>
      </c>
      <c r="D13" s="50" t="s">
        <v>215</v>
      </c>
      <c r="E13" s="39">
        <v>21</v>
      </c>
      <c r="F13" s="19" t="s">
        <v>24</v>
      </c>
      <c r="G13" s="40">
        <v>16</v>
      </c>
      <c r="H13" s="39">
        <v>21</v>
      </c>
      <c r="I13" s="19" t="s">
        <v>24</v>
      </c>
      <c r="J13" s="40">
        <v>13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63</v>
      </c>
      <c r="D14" s="50" t="s">
        <v>227</v>
      </c>
      <c r="E14" s="39">
        <v>18</v>
      </c>
      <c r="F14" s="19" t="s">
        <v>24</v>
      </c>
      <c r="G14" s="40">
        <v>21</v>
      </c>
      <c r="H14" s="39">
        <v>25</v>
      </c>
      <c r="I14" s="19" t="s">
        <v>24</v>
      </c>
      <c r="J14" s="40">
        <v>27</v>
      </c>
      <c r="K14" s="39"/>
      <c r="L14" s="19" t="s">
        <v>24</v>
      </c>
      <c r="M14" s="40"/>
      <c r="N14" s="22">
        <f t="shared" si="0"/>
        <v>43</v>
      </c>
      <c r="O14" s="23">
        <f t="shared" si="1"/>
        <v>48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104</v>
      </c>
      <c r="D15" s="50" t="s">
        <v>151</v>
      </c>
      <c r="E15" s="39">
        <v>16</v>
      </c>
      <c r="F15" s="19" t="s">
        <v>24</v>
      </c>
      <c r="G15" s="40">
        <v>21</v>
      </c>
      <c r="H15" s="39">
        <v>9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25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114</v>
      </c>
      <c r="D16" s="50" t="s">
        <v>150</v>
      </c>
      <c r="E16" s="39">
        <v>16</v>
      </c>
      <c r="F16" s="19" t="s">
        <v>24</v>
      </c>
      <c r="G16" s="40">
        <v>21</v>
      </c>
      <c r="H16" s="39">
        <v>16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TJ Jiskra Nejdek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300</v>
      </c>
      <c r="O18" s="26">
        <f t="shared" si="5"/>
        <v>296</v>
      </c>
      <c r="P18" s="25">
        <f t="shared" si="5"/>
        <v>5</v>
      </c>
      <c r="Q18" s="27">
        <f t="shared" si="5"/>
        <v>12</v>
      </c>
      <c r="R18" s="25">
        <f t="shared" si="5"/>
        <v>2</v>
      </c>
      <c r="S18" s="26">
        <f t="shared" si="5"/>
        <v>6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9.5" customHeight="1" thickBot="1">
      <c r="A2" s="5" t="s">
        <v>1</v>
      </c>
      <c r="B2" s="43"/>
      <c r="C2" s="184" t="s">
        <v>90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43"/>
      <c r="Q2" s="43"/>
      <c r="R2" s="43"/>
      <c r="S2" s="139"/>
    </row>
    <row r="3" spans="1:19" ht="19.5" customHeight="1" thickTop="1">
      <c r="A3" s="6" t="s">
        <v>3</v>
      </c>
      <c r="B3" s="7"/>
      <c r="C3" s="169" t="s">
        <v>51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/>
      <c r="P3" s="140" t="s">
        <v>14</v>
      </c>
      <c r="Q3" s="141"/>
      <c r="R3" s="142" t="s">
        <v>253</v>
      </c>
      <c r="S3" s="143"/>
    </row>
    <row r="4" spans="1:19" ht="19.5" customHeight="1">
      <c r="A4" s="6" t="s">
        <v>4</v>
      </c>
      <c r="B4" s="44"/>
      <c r="C4" s="169" t="s">
        <v>50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  <c r="P4" s="144" t="s">
        <v>2</v>
      </c>
      <c r="Q4" s="44"/>
      <c r="R4" s="145" t="s">
        <v>254</v>
      </c>
      <c r="S4" s="143"/>
    </row>
    <row r="5" spans="1:19" ht="19.5" customHeight="1" thickBot="1">
      <c r="A5" s="8" t="s">
        <v>5</v>
      </c>
      <c r="B5" s="9"/>
      <c r="C5" s="146" t="s">
        <v>255</v>
      </c>
      <c r="D5" s="147"/>
      <c r="E5" s="147"/>
      <c r="F5" s="147"/>
      <c r="G5" s="147"/>
      <c r="H5" s="147"/>
      <c r="I5" s="147"/>
      <c r="J5" s="147"/>
      <c r="K5" s="147"/>
      <c r="L5" s="147"/>
      <c r="M5" s="148"/>
      <c r="N5" s="148"/>
      <c r="O5" s="148"/>
      <c r="P5" s="45"/>
      <c r="Q5" s="46"/>
      <c r="R5" s="83" t="s">
        <v>41</v>
      </c>
      <c r="S5" s="38" t="s">
        <v>27</v>
      </c>
    </row>
    <row r="6" spans="1:19" ht="24.75" customHeight="1">
      <c r="A6" s="10"/>
      <c r="B6" s="11" t="s">
        <v>256</v>
      </c>
      <c r="C6" s="11" t="s">
        <v>257</v>
      </c>
      <c r="D6" s="178" t="s">
        <v>6</v>
      </c>
      <c r="E6" s="179"/>
      <c r="F6" s="179"/>
      <c r="G6" s="179"/>
      <c r="H6" s="179"/>
      <c r="I6" s="179"/>
      <c r="J6" s="179"/>
      <c r="K6" s="179"/>
      <c r="L6" s="180"/>
      <c r="M6" s="181" t="s">
        <v>15</v>
      </c>
      <c r="N6" s="199"/>
      <c r="O6" s="181" t="s">
        <v>16</v>
      </c>
      <c r="P6" s="199"/>
      <c r="Q6" s="181" t="s">
        <v>17</v>
      </c>
      <c r="R6" s="199"/>
      <c r="S6" s="149" t="s">
        <v>7</v>
      </c>
    </row>
    <row r="7" spans="1:19" ht="9.75" customHeight="1" thickBot="1">
      <c r="A7" s="12"/>
      <c r="B7" s="13"/>
      <c r="C7" s="14"/>
      <c r="D7" s="15">
        <v>1</v>
      </c>
      <c r="E7" s="15"/>
      <c r="F7" s="15"/>
      <c r="G7" s="15">
        <v>2</v>
      </c>
      <c r="H7" s="15"/>
      <c r="I7" s="15"/>
      <c r="J7" s="15">
        <v>3</v>
      </c>
      <c r="K7" s="16"/>
      <c r="L7" s="17"/>
      <c r="M7" s="47"/>
      <c r="N7" s="48"/>
      <c r="O7" s="47"/>
      <c r="P7" s="48"/>
      <c r="Q7" s="47"/>
      <c r="R7" s="48"/>
      <c r="S7" s="49"/>
    </row>
    <row r="8" spans="1:19" ht="30" customHeight="1" thickTop="1">
      <c r="A8" s="18" t="s">
        <v>18</v>
      </c>
      <c r="B8" s="50" t="s">
        <v>135</v>
      </c>
      <c r="C8" s="50" t="s">
        <v>62</v>
      </c>
      <c r="D8" s="19">
        <v>21</v>
      </c>
      <c r="E8" s="20" t="s">
        <v>24</v>
      </c>
      <c r="F8" s="21">
        <v>17</v>
      </c>
      <c r="G8" s="19">
        <v>19</v>
      </c>
      <c r="H8" s="20" t="s">
        <v>24</v>
      </c>
      <c r="I8" s="21">
        <v>21</v>
      </c>
      <c r="J8" s="19">
        <v>20</v>
      </c>
      <c r="K8" s="20" t="s">
        <v>24</v>
      </c>
      <c r="L8" s="21">
        <v>22</v>
      </c>
      <c r="M8" s="22">
        <f aca="true" t="shared" si="0" ref="M8:M15">D8+G8+J8</f>
        <v>60</v>
      </c>
      <c r="N8" s="23">
        <f aca="true" t="shared" si="1" ref="N8:N15">F8+I8+L8</f>
        <v>60</v>
      </c>
      <c r="O8" s="24">
        <f aca="true" t="shared" si="2" ref="O8:O13">IF(D8&gt;F8,1,0)+IF(G8&gt;I8,1,0)+IF(J8&gt;L8,1,0)</f>
        <v>1</v>
      </c>
      <c r="P8" s="19">
        <f aca="true" t="shared" si="3" ref="P8:P13">IF(D8&lt;F8,1,0)+IF(G8&lt;I8,1,0)+IF(J8&lt;L8,1,0)</f>
        <v>2</v>
      </c>
      <c r="Q8" s="34">
        <f>IF(O8=2,1,0)</f>
        <v>0</v>
      </c>
      <c r="R8" s="21">
        <f>IF(P8=2,1,0)</f>
        <v>1</v>
      </c>
      <c r="S8" s="50" t="s">
        <v>111</v>
      </c>
    </row>
    <row r="9" spans="1:19" ht="30" customHeight="1">
      <c r="A9" s="18" t="s">
        <v>19</v>
      </c>
      <c r="B9" s="50" t="s">
        <v>134</v>
      </c>
      <c r="C9" s="50" t="s">
        <v>112</v>
      </c>
      <c r="D9" s="19">
        <v>16</v>
      </c>
      <c r="E9" s="19" t="s">
        <v>24</v>
      </c>
      <c r="F9" s="21">
        <v>21</v>
      </c>
      <c r="G9" s="19">
        <v>15</v>
      </c>
      <c r="H9" s="19" t="s">
        <v>24</v>
      </c>
      <c r="I9" s="21">
        <v>21</v>
      </c>
      <c r="J9" s="19"/>
      <c r="K9" s="19" t="s">
        <v>24</v>
      </c>
      <c r="L9" s="21"/>
      <c r="M9" s="22">
        <f t="shared" si="0"/>
        <v>31</v>
      </c>
      <c r="N9" s="23">
        <f t="shared" si="1"/>
        <v>42</v>
      </c>
      <c r="O9" s="24">
        <f t="shared" si="2"/>
        <v>0</v>
      </c>
      <c r="P9" s="19">
        <f t="shared" si="3"/>
        <v>2</v>
      </c>
      <c r="Q9" s="35">
        <f aca="true" t="shared" si="4" ref="Q9:R13">IF(O9=2,1,0)</f>
        <v>0</v>
      </c>
      <c r="R9" s="21">
        <f t="shared" si="4"/>
        <v>1</v>
      </c>
      <c r="S9" s="50" t="s">
        <v>62</v>
      </c>
    </row>
    <row r="10" spans="1:19" ht="30" customHeight="1">
      <c r="A10" s="18" t="s">
        <v>20</v>
      </c>
      <c r="B10" s="50" t="s">
        <v>176</v>
      </c>
      <c r="C10" s="50" t="s">
        <v>111</v>
      </c>
      <c r="D10" s="19">
        <v>21</v>
      </c>
      <c r="E10" s="19" t="s">
        <v>24</v>
      </c>
      <c r="F10" s="21">
        <v>19</v>
      </c>
      <c r="G10" s="19">
        <v>21</v>
      </c>
      <c r="H10" s="19" t="s">
        <v>24</v>
      </c>
      <c r="I10" s="21">
        <v>23</v>
      </c>
      <c r="J10" s="19">
        <v>21</v>
      </c>
      <c r="K10" s="19" t="s">
        <v>24</v>
      </c>
      <c r="L10" s="21">
        <v>17</v>
      </c>
      <c r="M10" s="22">
        <f t="shared" si="0"/>
        <v>63</v>
      </c>
      <c r="N10" s="23">
        <f t="shared" si="1"/>
        <v>59</v>
      </c>
      <c r="O10" s="24">
        <f t="shared" si="2"/>
        <v>2</v>
      </c>
      <c r="P10" s="19">
        <f t="shared" si="3"/>
        <v>1</v>
      </c>
      <c r="Q10" s="35">
        <f t="shared" si="4"/>
        <v>1</v>
      </c>
      <c r="R10" s="21">
        <f t="shared" si="4"/>
        <v>0</v>
      </c>
      <c r="S10" s="50" t="s">
        <v>112</v>
      </c>
    </row>
    <row r="11" spans="1:19" ht="30" customHeight="1">
      <c r="A11" s="18" t="s">
        <v>258</v>
      </c>
      <c r="B11" s="50" t="s">
        <v>177</v>
      </c>
      <c r="C11" s="50" t="s">
        <v>61</v>
      </c>
      <c r="D11" s="19">
        <v>21</v>
      </c>
      <c r="E11" s="19" t="s">
        <v>24</v>
      </c>
      <c r="F11" s="21">
        <v>14</v>
      </c>
      <c r="G11" s="19">
        <v>21</v>
      </c>
      <c r="H11" s="19" t="s">
        <v>24</v>
      </c>
      <c r="I11" s="21">
        <v>19</v>
      </c>
      <c r="J11" s="19"/>
      <c r="K11" s="19" t="s">
        <v>24</v>
      </c>
      <c r="L11" s="21"/>
      <c r="M11" s="22">
        <f t="shared" si="0"/>
        <v>42</v>
      </c>
      <c r="N11" s="23">
        <f t="shared" si="1"/>
        <v>33</v>
      </c>
      <c r="O11" s="24">
        <f t="shared" si="2"/>
        <v>2</v>
      </c>
      <c r="P11" s="19">
        <f t="shared" si="3"/>
        <v>0</v>
      </c>
      <c r="Q11" s="35">
        <f t="shared" si="4"/>
        <v>1</v>
      </c>
      <c r="R11" s="21">
        <f t="shared" si="4"/>
        <v>0</v>
      </c>
      <c r="S11" s="50" t="s">
        <v>62</v>
      </c>
    </row>
    <row r="12" spans="1:19" ht="30" customHeight="1">
      <c r="A12" s="18" t="s">
        <v>21</v>
      </c>
      <c r="B12" s="50" t="s">
        <v>132</v>
      </c>
      <c r="C12" s="50" t="s">
        <v>170</v>
      </c>
      <c r="D12" s="19">
        <v>22</v>
      </c>
      <c r="E12" s="19" t="s">
        <v>24</v>
      </c>
      <c r="F12" s="21">
        <v>24</v>
      </c>
      <c r="G12" s="19">
        <v>21</v>
      </c>
      <c r="H12" s="19" t="s">
        <v>24</v>
      </c>
      <c r="I12" s="21">
        <v>19</v>
      </c>
      <c r="J12" s="19">
        <v>14</v>
      </c>
      <c r="K12" s="19" t="s">
        <v>24</v>
      </c>
      <c r="L12" s="21">
        <v>21</v>
      </c>
      <c r="M12" s="22">
        <f t="shared" si="0"/>
        <v>57</v>
      </c>
      <c r="N12" s="23">
        <f t="shared" si="1"/>
        <v>64</v>
      </c>
      <c r="O12" s="24">
        <f t="shared" si="2"/>
        <v>1</v>
      </c>
      <c r="P12" s="19">
        <f t="shared" si="3"/>
        <v>2</v>
      </c>
      <c r="Q12" s="35">
        <f t="shared" si="4"/>
        <v>0</v>
      </c>
      <c r="R12" s="21">
        <f t="shared" si="4"/>
        <v>1</v>
      </c>
      <c r="S12" s="50" t="s">
        <v>111</v>
      </c>
    </row>
    <row r="13" spans="1:19" ht="30" customHeight="1">
      <c r="A13" s="18" t="s">
        <v>22</v>
      </c>
      <c r="B13" s="50" t="s">
        <v>186</v>
      </c>
      <c r="C13" s="50" t="s">
        <v>168</v>
      </c>
      <c r="D13" s="19">
        <v>21</v>
      </c>
      <c r="E13" s="19" t="s">
        <v>24</v>
      </c>
      <c r="F13" s="21">
        <v>19</v>
      </c>
      <c r="G13" s="19">
        <v>23</v>
      </c>
      <c r="H13" s="19" t="s">
        <v>24</v>
      </c>
      <c r="I13" s="21">
        <v>21</v>
      </c>
      <c r="J13" s="19"/>
      <c r="K13" s="19" t="s">
        <v>24</v>
      </c>
      <c r="L13" s="21"/>
      <c r="M13" s="22">
        <f t="shared" si="0"/>
        <v>44</v>
      </c>
      <c r="N13" s="23">
        <f t="shared" si="1"/>
        <v>40</v>
      </c>
      <c r="O13" s="24">
        <f t="shared" si="2"/>
        <v>2</v>
      </c>
      <c r="P13" s="19">
        <f t="shared" si="3"/>
        <v>0</v>
      </c>
      <c r="Q13" s="35">
        <f t="shared" si="4"/>
        <v>1</v>
      </c>
      <c r="R13" s="21">
        <f t="shared" si="4"/>
        <v>0</v>
      </c>
      <c r="S13" s="50" t="s">
        <v>112</v>
      </c>
    </row>
    <row r="14" spans="1:19" ht="30" customHeight="1">
      <c r="A14" s="18" t="s">
        <v>23</v>
      </c>
      <c r="B14" s="50" t="s">
        <v>185</v>
      </c>
      <c r="C14" s="50" t="s">
        <v>167</v>
      </c>
      <c r="D14" s="19">
        <v>11</v>
      </c>
      <c r="E14" s="19" t="s">
        <v>24</v>
      </c>
      <c r="F14" s="21">
        <v>21</v>
      </c>
      <c r="G14" s="19">
        <v>17</v>
      </c>
      <c r="H14" s="19" t="s">
        <v>24</v>
      </c>
      <c r="I14" s="21">
        <v>21</v>
      </c>
      <c r="J14" s="19"/>
      <c r="K14" s="19" t="s">
        <v>24</v>
      </c>
      <c r="L14" s="21"/>
      <c r="M14" s="22">
        <f t="shared" si="0"/>
        <v>28</v>
      </c>
      <c r="N14" s="23">
        <f t="shared" si="1"/>
        <v>42</v>
      </c>
      <c r="O14" s="24">
        <f>IF(D14&gt;F14,1,0)+IF(G14&gt;I14,1,0)+IF(J14&gt;L14,1,0)</f>
        <v>0</v>
      </c>
      <c r="P14" s="19">
        <f>IF(D14&lt;F14,1,0)+IF(G14&lt;I14,1,0)+IF(J14&lt;L14,1,0)</f>
        <v>2</v>
      </c>
      <c r="Q14" s="35">
        <f>IF(O14=2,1,0)</f>
        <v>0</v>
      </c>
      <c r="R14" s="21">
        <f>IF(P14=2,1,0)</f>
        <v>1</v>
      </c>
      <c r="S14" s="50" t="s">
        <v>61</v>
      </c>
    </row>
    <row r="15" spans="1:19" ht="30" customHeight="1" thickBot="1">
      <c r="A15" s="150" t="s">
        <v>26</v>
      </c>
      <c r="B15" s="51" t="s">
        <v>184</v>
      </c>
      <c r="C15" s="51" t="s">
        <v>165</v>
      </c>
      <c r="D15" s="151">
        <v>27</v>
      </c>
      <c r="E15" s="152" t="s">
        <v>24</v>
      </c>
      <c r="F15" s="153">
        <v>29</v>
      </c>
      <c r="G15" s="151">
        <v>14</v>
      </c>
      <c r="H15" s="152" t="s">
        <v>24</v>
      </c>
      <c r="I15" s="153">
        <v>21</v>
      </c>
      <c r="J15" s="151"/>
      <c r="K15" s="152" t="s">
        <v>24</v>
      </c>
      <c r="L15" s="153"/>
      <c r="M15" s="22">
        <f t="shared" si="0"/>
        <v>41</v>
      </c>
      <c r="N15" s="23">
        <f t="shared" si="1"/>
        <v>50</v>
      </c>
      <c r="O15" s="24">
        <f>IF(D15&gt;F15,1,0)+IF(G15&gt;I15,1,0)+IF(J15&gt;L15,1,0)</f>
        <v>0</v>
      </c>
      <c r="P15" s="19">
        <f>IF(D15&lt;F15,1,0)+IF(G15&lt;I15,1,0)+IF(J15&lt;L15,1,0)</f>
        <v>2</v>
      </c>
      <c r="Q15" s="35">
        <f>IF(O15=2,1,0)</f>
        <v>0</v>
      </c>
      <c r="R15" s="21">
        <f>IF(P15=2,1,0)</f>
        <v>1</v>
      </c>
      <c r="S15" s="50" t="s">
        <v>61</v>
      </c>
    </row>
    <row r="16" spans="1:19" ht="34.5" customHeight="1" thickBot="1">
      <c r="A16" s="53" t="s">
        <v>8</v>
      </c>
      <c r="B16" s="155" t="s">
        <v>50</v>
      </c>
      <c r="C16" s="156"/>
      <c r="D16" s="157"/>
      <c r="E16" s="157"/>
      <c r="F16" s="157"/>
      <c r="G16" s="157"/>
      <c r="H16" s="157"/>
      <c r="I16" s="157"/>
      <c r="J16" s="157"/>
      <c r="K16" s="157"/>
      <c r="L16" s="158"/>
      <c r="M16" s="25">
        <f aca="true" t="shared" si="5" ref="M16:R16">SUM(M8:M15)</f>
        <v>366</v>
      </c>
      <c r="N16" s="26">
        <f t="shared" si="5"/>
        <v>390</v>
      </c>
      <c r="O16" s="25">
        <f t="shared" si="5"/>
        <v>8</v>
      </c>
      <c r="P16" s="27">
        <f t="shared" si="5"/>
        <v>11</v>
      </c>
      <c r="Q16" s="25">
        <f t="shared" si="5"/>
        <v>3</v>
      </c>
      <c r="R16" s="26">
        <f t="shared" si="5"/>
        <v>5</v>
      </c>
      <c r="S16" s="159"/>
    </row>
    <row r="17" spans="1:19" ht="15">
      <c r="A17" s="37"/>
      <c r="B17" s="37"/>
      <c r="C17" s="3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 t="s">
        <v>9</v>
      </c>
    </row>
    <row r="18" spans="1:19" ht="12.75">
      <c r="A18" s="55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19.5" customHeight="1">
      <c r="A20" s="30" t="s">
        <v>11</v>
      </c>
      <c r="B20" s="37" t="s">
        <v>259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9.5" customHeight="1">
      <c r="A21" s="31"/>
      <c r="B21" s="37" t="s">
        <v>259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20" ht="12.75">
      <c r="A23" s="32" t="s">
        <v>12</v>
      </c>
      <c r="B23" s="37"/>
      <c r="C23" s="56"/>
      <c r="D23" s="32" t="s">
        <v>13</v>
      </c>
      <c r="E23" s="32"/>
      <c r="F23" s="32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2"/>
    </row>
    <row r="24" spans="1:20" ht="12.75">
      <c r="A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</sheetData>
  <sheetProtection password="CC26" sheet="1" objects="1" scenarios="1"/>
  <mergeCells count="8">
    <mergeCell ref="A1:S1"/>
    <mergeCell ref="C3:O3"/>
    <mergeCell ref="C4:O4"/>
    <mergeCell ref="D6:L6"/>
    <mergeCell ref="M6:N6"/>
    <mergeCell ref="O6:P6"/>
    <mergeCell ref="Q6:R6"/>
    <mergeCell ref="C2:O2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2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29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214</v>
      </c>
      <c r="T4" s="196"/>
    </row>
    <row r="5" spans="2:20" ht="19.5" customHeight="1">
      <c r="B5" s="6" t="s">
        <v>4</v>
      </c>
      <c r="C5" s="44"/>
      <c r="D5" s="169" t="s">
        <v>238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97" t="s">
        <v>217</v>
      </c>
      <c r="T5" s="198"/>
    </row>
    <row r="6" spans="2:20" ht="19.5" customHeight="1" thickBot="1">
      <c r="B6" s="8" t="s">
        <v>5</v>
      </c>
      <c r="C6" s="9"/>
      <c r="D6" s="175" t="s">
        <v>163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41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Tj Sokol Doubravka A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228</v>
      </c>
      <c r="D9" s="51" t="s">
        <v>229</v>
      </c>
      <c r="E9" s="39">
        <v>22</v>
      </c>
      <c r="F9" s="20" t="s">
        <v>24</v>
      </c>
      <c r="G9" s="40">
        <v>24</v>
      </c>
      <c r="H9" s="39">
        <v>21</v>
      </c>
      <c r="I9" s="20" t="s">
        <v>24</v>
      </c>
      <c r="J9" s="40">
        <v>14</v>
      </c>
      <c r="K9" s="39">
        <v>21</v>
      </c>
      <c r="L9" s="20" t="s">
        <v>24</v>
      </c>
      <c r="M9" s="40">
        <v>15</v>
      </c>
      <c r="N9" s="22">
        <f aca="true" t="shared" si="0" ref="N9:N17">E9+H9+K9</f>
        <v>64</v>
      </c>
      <c r="O9" s="23">
        <f aca="true" t="shared" si="1" ref="O9:O17">G9+J9+M9</f>
        <v>53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230</v>
      </c>
      <c r="D10" s="50" t="s">
        <v>231</v>
      </c>
      <c r="E10" s="39">
        <v>21</v>
      </c>
      <c r="F10" s="19" t="s">
        <v>24</v>
      </c>
      <c r="G10" s="40">
        <v>0</v>
      </c>
      <c r="H10" s="39">
        <v>21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232</v>
      </c>
      <c r="D11" s="50" t="s">
        <v>233</v>
      </c>
      <c r="E11" s="39">
        <v>18</v>
      </c>
      <c r="F11" s="19" t="s">
        <v>24</v>
      </c>
      <c r="G11" s="40">
        <v>21</v>
      </c>
      <c r="H11" s="39">
        <v>16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34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234</v>
      </c>
      <c r="D12" s="50" t="s">
        <v>235</v>
      </c>
      <c r="E12" s="39">
        <v>25</v>
      </c>
      <c r="F12" s="19" t="s">
        <v>24</v>
      </c>
      <c r="G12" s="40">
        <v>27</v>
      </c>
      <c r="H12" s="39">
        <v>16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41</v>
      </c>
      <c r="O12" s="23">
        <f t="shared" si="1"/>
        <v>48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30</v>
      </c>
      <c r="D13" s="50" t="s">
        <v>101</v>
      </c>
      <c r="E13" s="39">
        <v>21</v>
      </c>
      <c r="F13" s="19" t="s">
        <v>24</v>
      </c>
      <c r="G13" s="40">
        <v>19</v>
      </c>
      <c r="H13" s="39">
        <v>21</v>
      </c>
      <c r="I13" s="19" t="s">
        <v>24</v>
      </c>
      <c r="J13" s="40">
        <v>10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45</v>
      </c>
      <c r="D14" s="50" t="s">
        <v>102</v>
      </c>
      <c r="E14" s="39">
        <v>21</v>
      </c>
      <c r="F14" s="19" t="s">
        <v>24</v>
      </c>
      <c r="G14" s="40">
        <v>16</v>
      </c>
      <c r="H14" s="39">
        <v>21</v>
      </c>
      <c r="I14" s="19" t="s">
        <v>24</v>
      </c>
      <c r="J14" s="40">
        <v>18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34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171</v>
      </c>
      <c r="D15" s="50" t="s">
        <v>236</v>
      </c>
      <c r="E15" s="39">
        <v>21</v>
      </c>
      <c r="F15" s="19" t="s">
        <v>24</v>
      </c>
      <c r="G15" s="40">
        <v>18</v>
      </c>
      <c r="H15" s="39">
        <v>16</v>
      </c>
      <c r="I15" s="19" t="s">
        <v>24</v>
      </c>
      <c r="J15" s="40">
        <v>21</v>
      </c>
      <c r="K15" s="39">
        <v>21</v>
      </c>
      <c r="L15" s="19" t="s">
        <v>24</v>
      </c>
      <c r="M15" s="40">
        <v>19</v>
      </c>
      <c r="N15" s="22">
        <f>E15+H15+K15</f>
        <v>58</v>
      </c>
      <c r="O15" s="23">
        <f>G15+J15+M15</f>
        <v>58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63</v>
      </c>
      <c r="D16" s="50" t="s">
        <v>60</v>
      </c>
      <c r="E16" s="39">
        <v>17</v>
      </c>
      <c r="F16" s="19" t="s">
        <v>24</v>
      </c>
      <c r="G16" s="40">
        <v>21</v>
      </c>
      <c r="H16" s="39">
        <v>22</v>
      </c>
      <c r="I16" s="19" t="s">
        <v>24</v>
      </c>
      <c r="J16" s="40">
        <v>24</v>
      </c>
      <c r="K16" s="39"/>
      <c r="L16" s="19" t="s">
        <v>24</v>
      </c>
      <c r="M16" s="40"/>
      <c r="N16" s="22">
        <f>E16+H16+K16</f>
        <v>39</v>
      </c>
      <c r="O16" s="23">
        <f>G16+J16+M16</f>
        <v>45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BKV Plzeň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362</v>
      </c>
      <c r="O18" s="26">
        <f t="shared" si="5"/>
        <v>309</v>
      </c>
      <c r="P18" s="25">
        <f t="shared" si="5"/>
        <v>10</v>
      </c>
      <c r="Q18" s="27">
        <f t="shared" si="5"/>
        <v>8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237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 t="s">
        <v>239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55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240</v>
      </c>
      <c r="T4" s="196"/>
    </row>
    <row r="5" spans="2:20" ht="19.5" customHeight="1">
      <c r="B5" s="6" t="s">
        <v>4</v>
      </c>
      <c r="C5" s="44"/>
      <c r="D5" s="169" t="s">
        <v>57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97" t="s">
        <v>127</v>
      </c>
      <c r="T5" s="198"/>
    </row>
    <row r="6" spans="2:20" ht="19.5" customHeight="1" thickBot="1">
      <c r="B6" s="8" t="s">
        <v>5</v>
      </c>
      <c r="C6" s="9"/>
      <c r="D6" s="175" t="s">
        <v>129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41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TJ Jiskra Nejdek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241</v>
      </c>
      <c r="D9" s="51" t="s">
        <v>242</v>
      </c>
      <c r="E9" s="39">
        <v>20</v>
      </c>
      <c r="F9" s="20" t="s">
        <v>24</v>
      </c>
      <c r="G9" s="40">
        <v>22</v>
      </c>
      <c r="H9" s="39">
        <v>19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39</v>
      </c>
      <c r="O9" s="23">
        <f aca="true" t="shared" si="1" ref="O9:O17">G9+J9+M9</f>
        <v>43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243</v>
      </c>
      <c r="D10" s="50" t="s">
        <v>244</v>
      </c>
      <c r="E10" s="39">
        <v>15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12</v>
      </c>
      <c r="K10" s="39">
        <v>21</v>
      </c>
      <c r="L10" s="19" t="s">
        <v>24</v>
      </c>
      <c r="M10" s="40">
        <v>19</v>
      </c>
      <c r="N10" s="22">
        <f t="shared" si="0"/>
        <v>57</v>
      </c>
      <c r="O10" s="23">
        <f t="shared" si="1"/>
        <v>52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122</v>
      </c>
      <c r="D11" s="50" t="s">
        <v>140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245</v>
      </c>
      <c r="D12" s="50" t="s">
        <v>246</v>
      </c>
      <c r="E12" s="39">
        <v>0</v>
      </c>
      <c r="F12" s="19" t="s">
        <v>24</v>
      </c>
      <c r="G12" s="40">
        <v>21</v>
      </c>
      <c r="H12" s="39">
        <v>0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201</v>
      </c>
      <c r="D13" s="50" t="s">
        <v>215</v>
      </c>
      <c r="E13" s="39">
        <v>21</v>
      </c>
      <c r="F13" s="19" t="s">
        <v>24</v>
      </c>
      <c r="G13" s="40">
        <v>9</v>
      </c>
      <c r="H13" s="39">
        <v>21</v>
      </c>
      <c r="I13" s="19" t="s">
        <v>24</v>
      </c>
      <c r="J13" s="40">
        <v>18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27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118</v>
      </c>
      <c r="D14" s="50" t="s">
        <v>149</v>
      </c>
      <c r="E14" s="39">
        <v>18</v>
      </c>
      <c r="F14" s="19" t="s">
        <v>24</v>
      </c>
      <c r="G14" s="40">
        <v>21</v>
      </c>
      <c r="H14" s="39">
        <v>21</v>
      </c>
      <c r="I14" s="19" t="s">
        <v>24</v>
      </c>
      <c r="J14" s="40">
        <v>18</v>
      </c>
      <c r="K14" s="39">
        <v>18</v>
      </c>
      <c r="L14" s="19" t="s">
        <v>24</v>
      </c>
      <c r="M14" s="40">
        <v>21</v>
      </c>
      <c r="N14" s="22">
        <f t="shared" si="0"/>
        <v>57</v>
      </c>
      <c r="O14" s="23">
        <f t="shared" si="1"/>
        <v>60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136</v>
      </c>
      <c r="D15" s="50" t="s">
        <v>151</v>
      </c>
      <c r="E15" s="39">
        <v>22</v>
      </c>
      <c r="F15" s="19" t="s">
        <v>24</v>
      </c>
      <c r="G15" s="40">
        <v>20</v>
      </c>
      <c r="H15" s="39">
        <v>14</v>
      </c>
      <c r="I15" s="19" t="s">
        <v>24</v>
      </c>
      <c r="J15" s="40">
        <v>21</v>
      </c>
      <c r="K15" s="39">
        <v>12</v>
      </c>
      <c r="L15" s="19" t="s">
        <v>24</v>
      </c>
      <c r="M15" s="40">
        <v>21</v>
      </c>
      <c r="N15" s="22">
        <f>E15+H15+K15</f>
        <v>48</v>
      </c>
      <c r="O15" s="23">
        <f>G15+J15+M15</f>
        <v>62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117</v>
      </c>
      <c r="D16" s="50" t="s">
        <v>150</v>
      </c>
      <c r="E16" s="39">
        <v>15</v>
      </c>
      <c r="F16" s="19" t="s">
        <v>24</v>
      </c>
      <c r="G16" s="40">
        <v>21</v>
      </c>
      <c r="H16" s="39">
        <v>18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33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TJ Jiskra Nejdek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318</v>
      </c>
      <c r="O18" s="26">
        <f t="shared" si="5"/>
        <v>328</v>
      </c>
      <c r="P18" s="25">
        <f t="shared" si="5"/>
        <v>8</v>
      </c>
      <c r="Q18" s="27">
        <f t="shared" si="5"/>
        <v>11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247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9.5" customHeight="1" thickBot="1">
      <c r="A2" s="5" t="s">
        <v>1</v>
      </c>
      <c r="B2" s="43"/>
      <c r="C2" s="184" t="s">
        <v>90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43"/>
      <c r="Q2" s="43"/>
      <c r="R2" s="43"/>
      <c r="S2" s="139"/>
    </row>
    <row r="3" spans="1:19" ht="19.5" customHeight="1" thickTop="1">
      <c r="A3" s="6" t="s">
        <v>3</v>
      </c>
      <c r="B3" s="7"/>
      <c r="C3" s="169" t="s">
        <v>50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/>
      <c r="P3" s="140" t="s">
        <v>14</v>
      </c>
      <c r="Q3" s="141"/>
      <c r="R3" s="142" t="s">
        <v>260</v>
      </c>
      <c r="S3" s="143"/>
    </row>
    <row r="4" spans="1:19" ht="19.5" customHeight="1">
      <c r="A4" s="6" t="s">
        <v>4</v>
      </c>
      <c r="B4" s="44"/>
      <c r="C4" s="169" t="s">
        <v>51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  <c r="P4" s="144" t="s">
        <v>2</v>
      </c>
      <c r="Q4" s="44"/>
      <c r="R4" s="145" t="s">
        <v>261</v>
      </c>
      <c r="S4" s="143"/>
    </row>
    <row r="5" spans="1:19" ht="19.5" customHeight="1" thickBot="1">
      <c r="A5" s="8" t="s">
        <v>5</v>
      </c>
      <c r="B5" s="9"/>
      <c r="C5" s="146" t="s">
        <v>262</v>
      </c>
      <c r="D5" s="147"/>
      <c r="E5" s="147"/>
      <c r="F5" s="147"/>
      <c r="G5" s="147"/>
      <c r="H5" s="147"/>
      <c r="I5" s="147"/>
      <c r="J5" s="147"/>
      <c r="K5" s="147"/>
      <c r="L5" s="147"/>
      <c r="M5" s="148"/>
      <c r="N5" s="148"/>
      <c r="O5" s="148"/>
      <c r="P5" s="45"/>
      <c r="Q5" s="46"/>
      <c r="R5" s="83" t="s">
        <v>41</v>
      </c>
      <c r="S5" s="38" t="s">
        <v>27</v>
      </c>
    </row>
    <row r="6" spans="1:19" ht="24.75" customHeight="1">
      <c r="A6" s="10"/>
      <c r="B6" s="11" t="s">
        <v>256</v>
      </c>
      <c r="C6" s="11" t="s">
        <v>257</v>
      </c>
      <c r="D6" s="178" t="s">
        <v>6</v>
      </c>
      <c r="E6" s="179"/>
      <c r="F6" s="179"/>
      <c r="G6" s="179"/>
      <c r="H6" s="179"/>
      <c r="I6" s="179"/>
      <c r="J6" s="179"/>
      <c r="K6" s="179"/>
      <c r="L6" s="180"/>
      <c r="M6" s="181" t="s">
        <v>15</v>
      </c>
      <c r="N6" s="199"/>
      <c r="O6" s="181" t="s">
        <v>16</v>
      </c>
      <c r="P6" s="199"/>
      <c r="Q6" s="181" t="s">
        <v>17</v>
      </c>
      <c r="R6" s="199"/>
      <c r="S6" s="149" t="s">
        <v>7</v>
      </c>
    </row>
    <row r="7" spans="1:19" ht="9.75" customHeight="1" thickBot="1">
      <c r="A7" s="12"/>
      <c r="B7" s="13"/>
      <c r="C7" s="14"/>
      <c r="D7" s="15">
        <v>1</v>
      </c>
      <c r="E7" s="15"/>
      <c r="F7" s="15"/>
      <c r="G7" s="15">
        <v>2</v>
      </c>
      <c r="H7" s="15"/>
      <c r="I7" s="15"/>
      <c r="J7" s="15">
        <v>3</v>
      </c>
      <c r="K7" s="16"/>
      <c r="L7" s="17"/>
      <c r="M7" s="47"/>
      <c r="N7" s="48"/>
      <c r="O7" s="47"/>
      <c r="P7" s="48"/>
      <c r="Q7" s="47"/>
      <c r="R7" s="48"/>
      <c r="S7" s="49"/>
    </row>
    <row r="8" spans="1:19" ht="30" customHeight="1" thickTop="1">
      <c r="A8" s="18" t="s">
        <v>18</v>
      </c>
      <c r="B8" s="50" t="s">
        <v>62</v>
      </c>
      <c r="C8" s="50" t="s">
        <v>135</v>
      </c>
      <c r="D8" s="19">
        <v>21</v>
      </c>
      <c r="E8" s="20" t="s">
        <v>24</v>
      </c>
      <c r="F8" s="21">
        <v>18</v>
      </c>
      <c r="G8" s="19">
        <v>18</v>
      </c>
      <c r="H8" s="20" t="s">
        <v>24</v>
      </c>
      <c r="I8" s="21">
        <v>21</v>
      </c>
      <c r="J8" s="19">
        <v>15</v>
      </c>
      <c r="K8" s="20" t="s">
        <v>24</v>
      </c>
      <c r="L8" s="21">
        <v>21</v>
      </c>
      <c r="M8" s="22">
        <f aca="true" t="shared" si="0" ref="M8:M15">D8+G8+J8</f>
        <v>54</v>
      </c>
      <c r="N8" s="23">
        <f aca="true" t="shared" si="1" ref="N8:N15">F8+I8+L8</f>
        <v>60</v>
      </c>
      <c r="O8" s="24">
        <v>1</v>
      </c>
      <c r="P8" s="21">
        <v>2</v>
      </c>
      <c r="Q8" s="24">
        <v>0</v>
      </c>
      <c r="R8" s="21">
        <v>1</v>
      </c>
      <c r="S8" s="50" t="s">
        <v>134</v>
      </c>
    </row>
    <row r="9" spans="1:19" ht="30" customHeight="1">
      <c r="A9" s="18" t="s">
        <v>19</v>
      </c>
      <c r="B9" s="50" t="s">
        <v>112</v>
      </c>
      <c r="C9" s="50" t="s">
        <v>134</v>
      </c>
      <c r="D9" s="19">
        <v>25</v>
      </c>
      <c r="E9" s="19" t="s">
        <v>24</v>
      </c>
      <c r="F9" s="21">
        <v>27</v>
      </c>
      <c r="G9" s="19">
        <v>22</v>
      </c>
      <c r="H9" s="19" t="s">
        <v>24</v>
      </c>
      <c r="I9" s="21">
        <v>20</v>
      </c>
      <c r="J9" s="19"/>
      <c r="K9" s="19" t="s">
        <v>24</v>
      </c>
      <c r="L9" s="21"/>
      <c r="M9" s="22">
        <f t="shared" si="0"/>
        <v>47</v>
      </c>
      <c r="N9" s="23">
        <f t="shared" si="1"/>
        <v>47</v>
      </c>
      <c r="O9" s="24">
        <v>0</v>
      </c>
      <c r="P9" s="21">
        <v>2</v>
      </c>
      <c r="Q9" s="24">
        <v>0</v>
      </c>
      <c r="R9" s="21">
        <v>1</v>
      </c>
      <c r="S9" s="50" t="s">
        <v>135</v>
      </c>
    </row>
    <row r="10" spans="1:19" ht="30" customHeight="1">
      <c r="A10" s="18" t="s">
        <v>20</v>
      </c>
      <c r="B10" s="50" t="s">
        <v>111</v>
      </c>
      <c r="C10" s="50" t="s">
        <v>176</v>
      </c>
      <c r="D10" s="19">
        <v>15</v>
      </c>
      <c r="E10" s="19" t="s">
        <v>24</v>
      </c>
      <c r="F10" s="21">
        <v>21</v>
      </c>
      <c r="G10" s="19">
        <v>11</v>
      </c>
      <c r="H10" s="19" t="s">
        <v>24</v>
      </c>
      <c r="I10" s="21">
        <v>21</v>
      </c>
      <c r="J10" s="19"/>
      <c r="K10" s="19" t="s">
        <v>24</v>
      </c>
      <c r="L10" s="21"/>
      <c r="M10" s="22">
        <f t="shared" si="0"/>
        <v>26</v>
      </c>
      <c r="N10" s="23">
        <f t="shared" si="1"/>
        <v>42</v>
      </c>
      <c r="O10" s="24">
        <v>0</v>
      </c>
      <c r="P10" s="21">
        <v>2</v>
      </c>
      <c r="Q10" s="24">
        <v>0</v>
      </c>
      <c r="R10" s="21">
        <v>1</v>
      </c>
      <c r="S10" s="50" t="s">
        <v>134</v>
      </c>
    </row>
    <row r="11" spans="1:19" ht="30" customHeight="1">
      <c r="A11" s="18" t="s">
        <v>258</v>
      </c>
      <c r="B11" s="50" t="s">
        <v>61</v>
      </c>
      <c r="C11" s="50" t="s">
        <v>177</v>
      </c>
      <c r="D11" s="19">
        <v>13</v>
      </c>
      <c r="E11" s="19" t="s">
        <v>24</v>
      </c>
      <c r="F11" s="21">
        <v>21</v>
      </c>
      <c r="G11" s="19">
        <v>18</v>
      </c>
      <c r="H11" s="19" t="s">
        <v>24</v>
      </c>
      <c r="I11" s="21">
        <v>21</v>
      </c>
      <c r="J11" s="19"/>
      <c r="K11" s="19" t="s">
        <v>24</v>
      </c>
      <c r="L11" s="21"/>
      <c r="M11" s="22">
        <f t="shared" si="0"/>
        <v>31</v>
      </c>
      <c r="N11" s="23">
        <f t="shared" si="1"/>
        <v>42</v>
      </c>
      <c r="O11" s="24">
        <v>0</v>
      </c>
      <c r="P11" s="21">
        <v>2</v>
      </c>
      <c r="Q11" s="24">
        <v>0</v>
      </c>
      <c r="R11" s="21">
        <v>1</v>
      </c>
      <c r="S11" s="50" t="s">
        <v>135</v>
      </c>
    </row>
    <row r="12" spans="1:19" ht="30" customHeight="1">
      <c r="A12" s="18" t="s">
        <v>21</v>
      </c>
      <c r="B12" s="50" t="s">
        <v>170</v>
      </c>
      <c r="C12" s="50" t="s">
        <v>132</v>
      </c>
      <c r="D12" s="19">
        <v>28</v>
      </c>
      <c r="E12" s="19" t="s">
        <v>24</v>
      </c>
      <c r="F12" s="21">
        <v>26</v>
      </c>
      <c r="G12" s="19">
        <v>24</v>
      </c>
      <c r="H12" s="19" t="s">
        <v>24</v>
      </c>
      <c r="I12" s="21">
        <v>26</v>
      </c>
      <c r="J12" s="19">
        <v>21</v>
      </c>
      <c r="K12" s="19" t="s">
        <v>24</v>
      </c>
      <c r="L12" s="21">
        <v>19</v>
      </c>
      <c r="M12" s="22">
        <f t="shared" si="0"/>
        <v>73</v>
      </c>
      <c r="N12" s="23">
        <f t="shared" si="1"/>
        <v>71</v>
      </c>
      <c r="O12" s="24">
        <v>1</v>
      </c>
      <c r="P12" s="21">
        <v>2</v>
      </c>
      <c r="Q12" s="24">
        <v>0</v>
      </c>
      <c r="R12" s="21">
        <v>1</v>
      </c>
      <c r="S12" s="50" t="s">
        <v>176</v>
      </c>
    </row>
    <row r="13" spans="1:19" ht="30" customHeight="1">
      <c r="A13" s="18" t="s">
        <v>22</v>
      </c>
      <c r="B13" s="50" t="s">
        <v>168</v>
      </c>
      <c r="C13" s="50" t="s">
        <v>186</v>
      </c>
      <c r="D13" s="19">
        <v>15</v>
      </c>
      <c r="E13" s="19" t="s">
        <v>24</v>
      </c>
      <c r="F13" s="21">
        <v>21</v>
      </c>
      <c r="G13" s="19">
        <v>16</v>
      </c>
      <c r="H13" s="19" t="s">
        <v>24</v>
      </c>
      <c r="I13" s="21">
        <v>21</v>
      </c>
      <c r="J13" s="19"/>
      <c r="K13" s="19" t="s">
        <v>24</v>
      </c>
      <c r="L13" s="21"/>
      <c r="M13" s="22">
        <f t="shared" si="0"/>
        <v>31</v>
      </c>
      <c r="N13" s="23">
        <f t="shared" si="1"/>
        <v>42</v>
      </c>
      <c r="O13" s="24">
        <v>0</v>
      </c>
      <c r="P13" s="21">
        <v>2</v>
      </c>
      <c r="Q13" s="24">
        <v>0</v>
      </c>
      <c r="R13" s="21">
        <v>1</v>
      </c>
      <c r="S13" s="50" t="s">
        <v>176</v>
      </c>
    </row>
    <row r="14" spans="1:19" ht="30" customHeight="1">
      <c r="A14" s="18" t="s">
        <v>23</v>
      </c>
      <c r="B14" s="50" t="s">
        <v>167</v>
      </c>
      <c r="C14" s="50" t="s">
        <v>185</v>
      </c>
      <c r="D14" s="19">
        <v>21</v>
      </c>
      <c r="E14" s="19" t="s">
        <v>24</v>
      </c>
      <c r="F14" s="21">
        <v>10</v>
      </c>
      <c r="G14" s="19">
        <v>21</v>
      </c>
      <c r="H14" s="19" t="s">
        <v>24</v>
      </c>
      <c r="I14" s="21">
        <v>15</v>
      </c>
      <c r="J14" s="19"/>
      <c r="K14" s="19" t="s">
        <v>24</v>
      </c>
      <c r="L14" s="21"/>
      <c r="M14" s="22">
        <f t="shared" si="0"/>
        <v>42</v>
      </c>
      <c r="N14" s="23">
        <f t="shared" si="1"/>
        <v>25</v>
      </c>
      <c r="O14" s="24">
        <v>2</v>
      </c>
      <c r="P14" s="21">
        <v>0</v>
      </c>
      <c r="Q14" s="24">
        <v>1</v>
      </c>
      <c r="R14" s="21">
        <v>0</v>
      </c>
      <c r="S14" s="50" t="s">
        <v>177</v>
      </c>
    </row>
    <row r="15" spans="1:19" ht="30" customHeight="1" thickBot="1">
      <c r="A15" s="150" t="s">
        <v>26</v>
      </c>
      <c r="B15" s="51" t="s">
        <v>165</v>
      </c>
      <c r="C15" s="51" t="s">
        <v>184</v>
      </c>
      <c r="D15" s="151">
        <v>21</v>
      </c>
      <c r="E15" s="152" t="s">
        <v>24</v>
      </c>
      <c r="F15" s="153">
        <v>18</v>
      </c>
      <c r="G15" s="151">
        <v>21</v>
      </c>
      <c r="H15" s="152" t="s">
        <v>24</v>
      </c>
      <c r="I15" s="153">
        <v>19</v>
      </c>
      <c r="J15" s="151"/>
      <c r="K15" s="152" t="s">
        <v>24</v>
      </c>
      <c r="L15" s="153"/>
      <c r="M15" s="22">
        <f t="shared" si="0"/>
        <v>42</v>
      </c>
      <c r="N15" s="23">
        <f t="shared" si="1"/>
        <v>37</v>
      </c>
      <c r="O15" s="154">
        <v>2</v>
      </c>
      <c r="P15" s="153">
        <v>0</v>
      </c>
      <c r="Q15" s="154">
        <v>1</v>
      </c>
      <c r="R15" s="153">
        <v>0</v>
      </c>
      <c r="S15" s="50" t="s">
        <v>177</v>
      </c>
    </row>
    <row r="16" spans="1:19" ht="34.5" customHeight="1" thickBot="1">
      <c r="A16" s="53" t="s">
        <v>8</v>
      </c>
      <c r="B16" s="155" t="s">
        <v>51</v>
      </c>
      <c r="C16" s="160"/>
      <c r="D16" s="157"/>
      <c r="E16" s="157"/>
      <c r="F16" s="157"/>
      <c r="G16" s="157"/>
      <c r="H16" s="157"/>
      <c r="I16" s="157"/>
      <c r="J16" s="157"/>
      <c r="K16" s="157"/>
      <c r="L16" s="158"/>
      <c r="M16" s="25">
        <f aca="true" t="shared" si="2" ref="M16:R16">SUM(M8:M15)</f>
        <v>346</v>
      </c>
      <c r="N16" s="26">
        <f t="shared" si="2"/>
        <v>366</v>
      </c>
      <c r="O16" s="25">
        <f t="shared" si="2"/>
        <v>6</v>
      </c>
      <c r="P16" s="27">
        <f t="shared" si="2"/>
        <v>12</v>
      </c>
      <c r="Q16" s="25">
        <f t="shared" si="2"/>
        <v>2</v>
      </c>
      <c r="R16" s="26">
        <f t="shared" si="2"/>
        <v>6</v>
      </c>
      <c r="S16" s="159"/>
    </row>
    <row r="17" spans="1:19" ht="15">
      <c r="A17" s="37"/>
      <c r="B17" s="37"/>
      <c r="C17" s="3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 t="s">
        <v>9</v>
      </c>
    </row>
    <row r="18" spans="1:19" ht="12.75">
      <c r="A18" s="55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19.5" customHeight="1">
      <c r="A20" s="30" t="s">
        <v>11</v>
      </c>
      <c r="B20" s="37" t="s">
        <v>259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9.5" customHeight="1">
      <c r="A21" s="31"/>
      <c r="B21" s="37" t="s">
        <v>259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20" ht="12.75">
      <c r="A23" s="32" t="s">
        <v>12</v>
      </c>
      <c r="B23" s="37"/>
      <c r="C23" s="56"/>
      <c r="D23" s="32" t="s">
        <v>13</v>
      </c>
      <c r="E23" s="32"/>
      <c r="F23" s="32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2"/>
    </row>
    <row r="24" spans="1:20" ht="12.75">
      <c r="A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</sheetData>
  <sheetProtection password="CC26" sheet="1" objects="1" scenarios="1"/>
  <mergeCells count="8">
    <mergeCell ref="A1:S1"/>
    <mergeCell ref="C3:O3"/>
    <mergeCell ref="C4:O4"/>
    <mergeCell ref="D6:L6"/>
    <mergeCell ref="M6:N6"/>
    <mergeCell ref="O6:P6"/>
    <mergeCell ref="Q6:R6"/>
    <mergeCell ref="C2:O2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scale="98" r:id="rId2"/>
  <headerFooter alignWithMargins="0">
    <oddFooter>&amp;L&amp;"Space Age,Tučné"&amp;12KADELDESIGN&amp;"Symbol,Obyčejné"&amp;XŇ&amp;"BrushScript BT,Obyčejné"&amp;X,&amp;"Space Age,Obyčejné"&amp;10&amp;D&amp;R&amp;"Arial CE,Tučné"Jihočeský badmintonový svaz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57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202</v>
      </c>
      <c r="T4" s="196"/>
    </row>
    <row r="5" spans="2:20" ht="19.5" customHeight="1">
      <c r="B5" s="6" t="s">
        <v>4</v>
      </c>
      <c r="C5" s="44"/>
      <c r="D5" s="169" t="s">
        <v>44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97" t="s">
        <v>203</v>
      </c>
      <c r="T5" s="198"/>
    </row>
    <row r="6" spans="2:20" ht="19.5" customHeight="1" thickBot="1">
      <c r="B6" s="8" t="s">
        <v>5</v>
      </c>
      <c r="C6" s="9"/>
      <c r="D6" s="175" t="s">
        <v>204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40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TJ Sokol Doubravka A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205</v>
      </c>
      <c r="D9" s="51" t="s">
        <v>206</v>
      </c>
      <c r="E9" s="39">
        <v>19</v>
      </c>
      <c r="F9" s="20" t="s">
        <v>24</v>
      </c>
      <c r="G9" s="40">
        <v>21</v>
      </c>
      <c r="H9" s="39">
        <v>15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34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145</v>
      </c>
      <c r="D10" s="50" t="s">
        <v>207</v>
      </c>
      <c r="E10" s="39">
        <v>21</v>
      </c>
      <c r="F10" s="19" t="s">
        <v>24</v>
      </c>
      <c r="G10" s="40">
        <v>9</v>
      </c>
      <c r="H10" s="39">
        <v>23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44</v>
      </c>
      <c r="O10" s="23">
        <f t="shared" si="1"/>
        <v>30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208</v>
      </c>
      <c r="D11" s="50" t="s">
        <v>140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209</v>
      </c>
      <c r="D12" s="50" t="s">
        <v>210</v>
      </c>
      <c r="E12" s="39">
        <v>21</v>
      </c>
      <c r="F12" s="19" t="s">
        <v>24</v>
      </c>
      <c r="G12" s="40">
        <v>14</v>
      </c>
      <c r="H12" s="39">
        <v>21</v>
      </c>
      <c r="I12" s="19" t="s">
        <v>24</v>
      </c>
      <c r="J12" s="40">
        <v>15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29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149</v>
      </c>
      <c r="D13" s="50" t="s">
        <v>101</v>
      </c>
      <c r="E13" s="39">
        <v>21</v>
      </c>
      <c r="F13" s="19" t="s">
        <v>24</v>
      </c>
      <c r="G13" s="40">
        <v>16</v>
      </c>
      <c r="H13" s="39">
        <v>21</v>
      </c>
      <c r="I13" s="19" t="s">
        <v>24</v>
      </c>
      <c r="J13" s="40">
        <v>8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24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150</v>
      </c>
      <c r="D14" s="50" t="s">
        <v>188</v>
      </c>
      <c r="E14" s="39">
        <v>21</v>
      </c>
      <c r="F14" s="19" t="s">
        <v>24</v>
      </c>
      <c r="G14" s="40">
        <v>9</v>
      </c>
      <c r="H14" s="39">
        <v>21</v>
      </c>
      <c r="I14" s="19" t="s">
        <v>24</v>
      </c>
      <c r="J14" s="40">
        <v>13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22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151</v>
      </c>
      <c r="D15" s="50" t="s">
        <v>103</v>
      </c>
      <c r="E15" s="39">
        <v>21</v>
      </c>
      <c r="F15" s="19" t="s">
        <v>24</v>
      </c>
      <c r="G15" s="40">
        <v>19</v>
      </c>
      <c r="H15" s="39">
        <v>18</v>
      </c>
      <c r="I15" s="19" t="s">
        <v>24</v>
      </c>
      <c r="J15" s="40">
        <v>21</v>
      </c>
      <c r="K15" s="39">
        <v>13</v>
      </c>
      <c r="L15" s="19" t="s">
        <v>24</v>
      </c>
      <c r="M15" s="40">
        <v>21</v>
      </c>
      <c r="N15" s="22">
        <f>E15+H15+K15</f>
        <v>52</v>
      </c>
      <c r="O15" s="23">
        <f>G15+J15+M15</f>
        <v>61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152</v>
      </c>
      <c r="D16" s="50" t="s">
        <v>113</v>
      </c>
      <c r="E16" s="39">
        <v>21</v>
      </c>
      <c r="F16" s="19" t="s">
        <v>24</v>
      </c>
      <c r="G16" s="40">
        <v>17</v>
      </c>
      <c r="H16" s="39">
        <v>21</v>
      </c>
      <c r="I16" s="19" t="s">
        <v>24</v>
      </c>
      <c r="J16" s="40">
        <v>10</v>
      </c>
      <c r="K16" s="39"/>
      <c r="L16" s="19" t="s">
        <v>24</v>
      </c>
      <c r="M16" s="40"/>
      <c r="N16" s="22">
        <f>E16+H16+K16</f>
        <v>42</v>
      </c>
      <c r="O16" s="23">
        <f>G16+J16+M16</f>
        <v>27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TJ Jiskra Nejdek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340</v>
      </c>
      <c r="O18" s="26">
        <f t="shared" si="5"/>
        <v>235</v>
      </c>
      <c r="P18" s="25">
        <f t="shared" si="5"/>
        <v>13</v>
      </c>
      <c r="Q18" s="27">
        <f t="shared" si="5"/>
        <v>4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55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192</v>
      </c>
      <c r="T4" s="196"/>
    </row>
    <row r="5" spans="2:20" ht="19.5" customHeight="1">
      <c r="B5" s="6" t="s">
        <v>4</v>
      </c>
      <c r="C5" s="44"/>
      <c r="D5" s="169" t="s">
        <v>50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97" t="s">
        <v>127</v>
      </c>
      <c r="T5" s="198"/>
    </row>
    <row r="6" spans="2:20" ht="19.5" customHeight="1" thickBot="1">
      <c r="B6" s="8" t="s">
        <v>5</v>
      </c>
      <c r="C6" s="9"/>
      <c r="D6" s="175" t="s">
        <v>129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40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TJ Sokol České Budějovice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193</v>
      </c>
      <c r="D9" s="51" t="s">
        <v>194</v>
      </c>
      <c r="E9" s="39">
        <v>21</v>
      </c>
      <c r="F9" s="20" t="s">
        <v>24</v>
      </c>
      <c r="G9" s="40">
        <v>10</v>
      </c>
      <c r="H9" s="39">
        <v>21</v>
      </c>
      <c r="I9" s="20" t="s">
        <v>24</v>
      </c>
      <c r="J9" s="40">
        <v>14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195</v>
      </c>
      <c r="D10" s="50" t="s">
        <v>196</v>
      </c>
      <c r="E10" s="39">
        <v>21</v>
      </c>
      <c r="F10" s="19" t="s">
        <v>24</v>
      </c>
      <c r="G10" s="40">
        <v>15</v>
      </c>
      <c r="H10" s="39">
        <v>21</v>
      </c>
      <c r="I10" s="19" t="s">
        <v>24</v>
      </c>
      <c r="J10" s="40">
        <v>8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23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197</v>
      </c>
      <c r="D11" s="50" t="s">
        <v>198</v>
      </c>
      <c r="E11" s="39">
        <v>21</v>
      </c>
      <c r="F11" s="19" t="s">
        <v>24</v>
      </c>
      <c r="G11" s="40">
        <v>16</v>
      </c>
      <c r="H11" s="39">
        <v>23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44</v>
      </c>
      <c r="O11" s="23">
        <f t="shared" si="1"/>
        <v>37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199</v>
      </c>
      <c r="D12" s="50" t="s">
        <v>200</v>
      </c>
      <c r="E12" s="39">
        <v>21</v>
      </c>
      <c r="F12" s="19" t="s">
        <v>24</v>
      </c>
      <c r="G12" s="40">
        <v>18</v>
      </c>
      <c r="H12" s="39">
        <v>21</v>
      </c>
      <c r="I12" s="19" t="s">
        <v>24</v>
      </c>
      <c r="J12" s="40">
        <v>14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32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201</v>
      </c>
      <c r="D13" s="50" t="s">
        <v>157</v>
      </c>
      <c r="E13" s="39">
        <v>21</v>
      </c>
      <c r="F13" s="19" t="s">
        <v>24</v>
      </c>
      <c r="G13" s="40">
        <v>12</v>
      </c>
      <c r="H13" s="39">
        <v>21</v>
      </c>
      <c r="I13" s="19" t="s">
        <v>24</v>
      </c>
      <c r="J13" s="40">
        <v>14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118</v>
      </c>
      <c r="D14" s="50" t="s">
        <v>111</v>
      </c>
      <c r="E14" s="39">
        <v>21</v>
      </c>
      <c r="F14" s="19" t="s">
        <v>24</v>
      </c>
      <c r="G14" s="40">
        <v>16</v>
      </c>
      <c r="H14" s="39">
        <v>10</v>
      </c>
      <c r="I14" s="19" t="s">
        <v>24</v>
      </c>
      <c r="J14" s="40">
        <v>21</v>
      </c>
      <c r="K14" s="39">
        <v>15</v>
      </c>
      <c r="L14" s="19" t="s">
        <v>24</v>
      </c>
      <c r="M14" s="40">
        <v>21</v>
      </c>
      <c r="N14" s="22">
        <f t="shared" si="0"/>
        <v>46</v>
      </c>
      <c r="O14" s="23">
        <f t="shared" si="1"/>
        <v>58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136</v>
      </c>
      <c r="D15" s="50" t="s">
        <v>61</v>
      </c>
      <c r="E15" s="39">
        <v>14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15</v>
      </c>
      <c r="K15" s="39">
        <v>21</v>
      </c>
      <c r="L15" s="19" t="s">
        <v>24</v>
      </c>
      <c r="M15" s="40">
        <v>10</v>
      </c>
      <c r="N15" s="22">
        <f>E15+H15+K15</f>
        <v>56</v>
      </c>
      <c r="O15" s="23">
        <f>G15+J15+M15</f>
        <v>46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117</v>
      </c>
      <c r="D16" s="50" t="s">
        <v>112</v>
      </c>
      <c r="E16" s="39">
        <v>13</v>
      </c>
      <c r="F16" s="19" t="s">
        <v>24</v>
      </c>
      <c r="G16" s="40">
        <v>21</v>
      </c>
      <c r="H16" s="39">
        <v>21</v>
      </c>
      <c r="I16" s="19" t="s">
        <v>24</v>
      </c>
      <c r="J16" s="40">
        <v>16</v>
      </c>
      <c r="K16" s="39">
        <v>18</v>
      </c>
      <c r="L16" s="19" t="s">
        <v>24</v>
      </c>
      <c r="M16" s="40">
        <v>21</v>
      </c>
      <c r="N16" s="22">
        <f>E16+H16+K16</f>
        <v>52</v>
      </c>
      <c r="O16" s="23">
        <f>G16+J16+M16</f>
        <v>58</v>
      </c>
      <c r="P16" s="24">
        <f>IF(E16&gt;G16,1,0)+IF(H16&gt;J16,1,0)+IF(K16&gt;M16,1,0)</f>
        <v>1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USK Plzeň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366</v>
      </c>
      <c r="O18" s="26">
        <f t="shared" si="5"/>
        <v>304</v>
      </c>
      <c r="P18" s="25">
        <f t="shared" si="5"/>
        <v>14</v>
      </c>
      <c r="Q18" s="27">
        <f t="shared" si="5"/>
        <v>5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29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161</v>
      </c>
      <c r="T4" s="196"/>
    </row>
    <row r="5" spans="2:20" ht="19.5" customHeight="1">
      <c r="B5" s="6" t="s">
        <v>4</v>
      </c>
      <c r="C5" s="44"/>
      <c r="D5" s="169" t="s">
        <v>51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97" t="s">
        <v>162</v>
      </c>
      <c r="T5" s="198"/>
    </row>
    <row r="6" spans="2:20" ht="19.5" customHeight="1" thickBot="1">
      <c r="B6" s="8" t="s">
        <v>5</v>
      </c>
      <c r="C6" s="9"/>
      <c r="D6" s="175" t="s">
        <v>163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40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SKB Český Krumlov B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164</v>
      </c>
      <c r="D9" s="51" t="s">
        <v>172</v>
      </c>
      <c r="E9" s="39">
        <v>21</v>
      </c>
      <c r="F9" s="20" t="s">
        <v>24</v>
      </c>
      <c r="G9" s="40">
        <v>13</v>
      </c>
      <c r="H9" s="39">
        <v>21</v>
      </c>
      <c r="I9" s="20" t="s">
        <v>24</v>
      </c>
      <c r="J9" s="40">
        <v>18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166</v>
      </c>
      <c r="D10" s="50" t="s">
        <v>173</v>
      </c>
      <c r="E10" s="39">
        <v>15</v>
      </c>
      <c r="F10" s="19" t="s">
        <v>24</v>
      </c>
      <c r="G10" s="40">
        <v>21</v>
      </c>
      <c r="H10" s="39">
        <v>17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32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140</v>
      </c>
      <c r="D11" s="50" t="s">
        <v>174</v>
      </c>
      <c r="E11" s="39">
        <v>0</v>
      </c>
      <c r="F11" s="19" t="s">
        <v>24</v>
      </c>
      <c r="G11" s="40">
        <v>21</v>
      </c>
      <c r="H11" s="39">
        <v>0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169</v>
      </c>
      <c r="D12" s="50" t="s">
        <v>175</v>
      </c>
      <c r="E12" s="39">
        <v>21</v>
      </c>
      <c r="F12" s="19" t="s">
        <v>24</v>
      </c>
      <c r="G12" s="40">
        <v>18</v>
      </c>
      <c r="H12" s="39">
        <v>21</v>
      </c>
      <c r="I12" s="19" t="s">
        <v>24</v>
      </c>
      <c r="J12" s="40">
        <v>17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35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30</v>
      </c>
      <c r="D13" s="50" t="s">
        <v>176</v>
      </c>
      <c r="E13" s="39">
        <v>14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28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45</v>
      </c>
      <c r="D14" s="50" t="s">
        <v>134</v>
      </c>
      <c r="E14" s="39">
        <v>18</v>
      </c>
      <c r="F14" s="19" t="s">
        <v>24</v>
      </c>
      <c r="G14" s="40">
        <v>21</v>
      </c>
      <c r="H14" s="39">
        <v>16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171</v>
      </c>
      <c r="D15" s="50" t="s">
        <v>177</v>
      </c>
      <c r="E15" s="39">
        <v>21</v>
      </c>
      <c r="F15" s="19" t="s">
        <v>24</v>
      </c>
      <c r="G15" s="40">
        <v>13</v>
      </c>
      <c r="H15" s="39">
        <v>21</v>
      </c>
      <c r="I15" s="19" t="s">
        <v>24</v>
      </c>
      <c r="J15" s="40">
        <v>15</v>
      </c>
      <c r="K15" s="39"/>
      <c r="L15" s="19" t="s">
        <v>24</v>
      </c>
      <c r="M15" s="40"/>
      <c r="N15" s="22">
        <f>E15+H15+K15</f>
        <v>42</v>
      </c>
      <c r="O15" s="23">
        <f>G15+J15+M15</f>
        <v>28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114</v>
      </c>
      <c r="D16" s="50" t="s">
        <v>135</v>
      </c>
      <c r="E16" s="39">
        <v>21</v>
      </c>
      <c r="F16" s="19" t="s">
        <v>24</v>
      </c>
      <c r="G16" s="40">
        <v>17</v>
      </c>
      <c r="H16" s="39">
        <v>15</v>
      </c>
      <c r="I16" s="19" t="s">
        <v>24</v>
      </c>
      <c r="J16" s="40">
        <v>21</v>
      </c>
      <c r="K16" s="39">
        <v>22</v>
      </c>
      <c r="L16" s="19" t="s">
        <v>24</v>
      </c>
      <c r="M16" s="40">
        <v>20</v>
      </c>
      <c r="N16" s="22">
        <f>E16+H16+K16</f>
        <v>58</v>
      </c>
      <c r="O16" s="23">
        <f>G16+J16+M16</f>
        <v>58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 t="s">
        <v>180</v>
      </c>
      <c r="C17" s="85" t="s">
        <v>178</v>
      </c>
      <c r="D17" s="85" t="s">
        <v>179</v>
      </c>
      <c r="E17" s="86">
        <v>21</v>
      </c>
      <c r="F17" s="87" t="s">
        <v>24</v>
      </c>
      <c r="G17" s="88">
        <v>18</v>
      </c>
      <c r="H17" s="86">
        <v>21</v>
      </c>
      <c r="I17" s="87" t="s">
        <v>24</v>
      </c>
      <c r="J17" s="88">
        <v>17</v>
      </c>
      <c r="K17" s="86"/>
      <c r="L17" s="87" t="s">
        <v>24</v>
      </c>
      <c r="M17" s="88"/>
      <c r="N17" s="89">
        <f t="shared" si="0"/>
        <v>42</v>
      </c>
      <c r="O17" s="90">
        <f t="shared" si="1"/>
        <v>35</v>
      </c>
      <c r="P17" s="91">
        <f t="shared" si="2"/>
        <v>2</v>
      </c>
      <c r="Q17" s="87">
        <f t="shared" si="3"/>
        <v>0</v>
      </c>
      <c r="R17" s="92">
        <f t="shared" si="4"/>
        <v>1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BKV Plzeň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320</v>
      </c>
      <c r="O18" s="26">
        <f t="shared" si="5"/>
        <v>355</v>
      </c>
      <c r="P18" s="25">
        <f t="shared" si="5"/>
        <v>10</v>
      </c>
      <c r="Q18" s="27">
        <f t="shared" si="5"/>
        <v>9</v>
      </c>
      <c r="R18" s="25">
        <f t="shared" si="5"/>
        <v>5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44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161</v>
      </c>
      <c r="T4" s="196"/>
    </row>
    <row r="5" spans="2:20" ht="19.5" customHeight="1">
      <c r="B5" s="6" t="s">
        <v>4</v>
      </c>
      <c r="C5" s="44"/>
      <c r="D5" s="169" t="s">
        <v>51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74" t="s">
        <v>68</v>
      </c>
      <c r="T5" s="174"/>
    </row>
    <row r="6" spans="2:20" ht="19.5" customHeight="1" thickBot="1">
      <c r="B6" s="8" t="s">
        <v>5</v>
      </c>
      <c r="C6" s="9"/>
      <c r="D6" s="175" t="s">
        <v>190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40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SKB Český Krumlov B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183</v>
      </c>
      <c r="D9" s="51" t="s">
        <v>184</v>
      </c>
      <c r="E9" s="39">
        <v>15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31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95</v>
      </c>
      <c r="D10" s="50" t="s">
        <v>185</v>
      </c>
      <c r="E10" s="39">
        <v>13</v>
      </c>
      <c r="F10" s="19" t="s">
        <v>24</v>
      </c>
      <c r="G10" s="40">
        <v>21</v>
      </c>
      <c r="H10" s="39">
        <v>15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28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140</v>
      </c>
      <c r="D11" s="50" t="s">
        <v>186</v>
      </c>
      <c r="E11" s="39">
        <v>0</v>
      </c>
      <c r="F11" s="19" t="s">
        <v>24</v>
      </c>
      <c r="G11" s="40">
        <v>21</v>
      </c>
      <c r="H11" s="39">
        <v>0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187</v>
      </c>
      <c r="D12" s="50" t="s">
        <v>132</v>
      </c>
      <c r="E12" s="39">
        <v>21</v>
      </c>
      <c r="F12" s="19" t="s">
        <v>24</v>
      </c>
      <c r="G12" s="40">
        <v>16</v>
      </c>
      <c r="H12" s="39">
        <v>21</v>
      </c>
      <c r="I12" s="19" t="s">
        <v>24</v>
      </c>
      <c r="J12" s="40">
        <v>18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34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101</v>
      </c>
      <c r="D13" s="50" t="s">
        <v>176</v>
      </c>
      <c r="E13" s="39">
        <v>18</v>
      </c>
      <c r="F13" s="19" t="s">
        <v>24</v>
      </c>
      <c r="G13" s="40">
        <v>21</v>
      </c>
      <c r="H13" s="39">
        <v>13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188</v>
      </c>
      <c r="D14" s="50" t="s">
        <v>134</v>
      </c>
      <c r="E14" s="39">
        <v>21</v>
      </c>
      <c r="F14" s="19" t="s">
        <v>24</v>
      </c>
      <c r="G14" s="40">
        <v>16</v>
      </c>
      <c r="H14" s="39">
        <v>6</v>
      </c>
      <c r="I14" s="19" t="s">
        <v>24</v>
      </c>
      <c r="J14" s="40">
        <v>21</v>
      </c>
      <c r="K14" s="39">
        <v>13</v>
      </c>
      <c r="L14" s="19" t="s">
        <v>24</v>
      </c>
      <c r="M14" s="40">
        <v>21</v>
      </c>
      <c r="N14" s="22">
        <f t="shared" si="0"/>
        <v>40</v>
      </c>
      <c r="O14" s="23">
        <f t="shared" si="1"/>
        <v>58</v>
      </c>
      <c r="P14" s="24">
        <f t="shared" si="2"/>
        <v>1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136</v>
      </c>
      <c r="D15" s="50" t="s">
        <v>177</v>
      </c>
      <c r="E15" s="39">
        <v>12</v>
      </c>
      <c r="F15" s="19" t="s">
        <v>24</v>
      </c>
      <c r="G15" s="40">
        <v>21</v>
      </c>
      <c r="H15" s="39">
        <v>8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20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60</v>
      </c>
      <c r="D16" s="50" t="s">
        <v>135</v>
      </c>
      <c r="E16" s="39">
        <v>21</v>
      </c>
      <c r="F16" s="19" t="s">
        <v>24</v>
      </c>
      <c r="G16" s="40">
        <v>13</v>
      </c>
      <c r="H16" s="39">
        <v>19</v>
      </c>
      <c r="I16" s="19" t="s">
        <v>24</v>
      </c>
      <c r="J16" s="40">
        <v>21</v>
      </c>
      <c r="K16" s="39">
        <v>21</v>
      </c>
      <c r="L16" s="19" t="s">
        <v>24</v>
      </c>
      <c r="M16" s="40">
        <v>7</v>
      </c>
      <c r="N16" s="22">
        <f>E16+H16+K16</f>
        <v>61</v>
      </c>
      <c r="O16" s="23">
        <f>G16+J16+M16</f>
        <v>41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SKB Český Krumlov B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253</v>
      </c>
      <c r="O18" s="26">
        <f t="shared" si="5"/>
        <v>343</v>
      </c>
      <c r="P18" s="25">
        <f t="shared" si="5"/>
        <v>5</v>
      </c>
      <c r="Q18" s="27">
        <f t="shared" si="5"/>
        <v>13</v>
      </c>
      <c r="R18" s="25">
        <f t="shared" si="5"/>
        <v>2</v>
      </c>
      <c r="S18" s="26">
        <f t="shared" si="5"/>
        <v>6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189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29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161</v>
      </c>
      <c r="T4" s="196"/>
    </row>
    <row r="5" spans="2:20" ht="19.5" customHeight="1">
      <c r="B5" s="6" t="s">
        <v>4</v>
      </c>
      <c r="C5" s="44"/>
      <c r="D5" s="169" t="s">
        <v>50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97" t="s">
        <v>162</v>
      </c>
      <c r="T5" s="198"/>
    </row>
    <row r="6" spans="2:20" ht="19.5" customHeight="1" thickBot="1">
      <c r="B6" s="8" t="s">
        <v>5</v>
      </c>
      <c r="C6" s="9"/>
      <c r="D6" s="175" t="s">
        <v>163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40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TJ Sokol České Budějovice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164</v>
      </c>
      <c r="D9" s="51" t="s">
        <v>165</v>
      </c>
      <c r="E9" s="39">
        <v>21</v>
      </c>
      <c r="F9" s="20" t="s">
        <v>24</v>
      </c>
      <c r="G9" s="40">
        <v>15</v>
      </c>
      <c r="H9" s="39">
        <v>21</v>
      </c>
      <c r="I9" s="20" t="s">
        <v>24</v>
      </c>
      <c r="J9" s="40">
        <v>15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30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166</v>
      </c>
      <c r="D10" s="50" t="s">
        <v>167</v>
      </c>
      <c r="E10" s="39">
        <v>17</v>
      </c>
      <c r="F10" s="19" t="s">
        <v>24</v>
      </c>
      <c r="G10" s="40">
        <v>21</v>
      </c>
      <c r="H10" s="39">
        <v>15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32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140</v>
      </c>
      <c r="D11" s="50" t="s">
        <v>168</v>
      </c>
      <c r="E11" s="39">
        <v>0</v>
      </c>
      <c r="F11" s="19" t="s">
        <v>24</v>
      </c>
      <c r="G11" s="40">
        <v>21</v>
      </c>
      <c r="H11" s="39">
        <v>0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169</v>
      </c>
      <c r="D12" s="50" t="s">
        <v>170</v>
      </c>
      <c r="E12" s="39">
        <v>18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8</v>
      </c>
      <c r="K12" s="39">
        <v>21</v>
      </c>
      <c r="L12" s="19" t="s">
        <v>24</v>
      </c>
      <c r="M12" s="40">
        <v>15</v>
      </c>
      <c r="N12" s="22">
        <f t="shared" si="0"/>
        <v>60</v>
      </c>
      <c r="O12" s="23">
        <f t="shared" si="1"/>
        <v>44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30</v>
      </c>
      <c r="D13" s="50" t="s">
        <v>111</v>
      </c>
      <c r="E13" s="39">
        <v>21</v>
      </c>
      <c r="F13" s="19" t="s">
        <v>24</v>
      </c>
      <c r="G13" s="40">
        <v>16</v>
      </c>
      <c r="H13" s="39">
        <v>18</v>
      </c>
      <c r="I13" s="19" t="s">
        <v>24</v>
      </c>
      <c r="J13" s="40">
        <v>21</v>
      </c>
      <c r="K13" s="39">
        <v>18</v>
      </c>
      <c r="L13" s="19" t="s">
        <v>24</v>
      </c>
      <c r="M13" s="40">
        <v>21</v>
      </c>
      <c r="N13" s="22">
        <f t="shared" si="0"/>
        <v>57</v>
      </c>
      <c r="O13" s="23">
        <f t="shared" si="1"/>
        <v>58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45</v>
      </c>
      <c r="D14" s="50" t="s">
        <v>112</v>
      </c>
      <c r="E14" s="39">
        <v>21</v>
      </c>
      <c r="F14" s="19" t="s">
        <v>24</v>
      </c>
      <c r="G14" s="40">
        <v>9</v>
      </c>
      <c r="H14" s="39">
        <v>21</v>
      </c>
      <c r="I14" s="19" t="s">
        <v>24</v>
      </c>
      <c r="J14" s="40">
        <v>17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26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171</v>
      </c>
      <c r="D15" s="50" t="s">
        <v>61</v>
      </c>
      <c r="E15" s="39">
        <v>21</v>
      </c>
      <c r="F15" s="19" t="s">
        <v>24</v>
      </c>
      <c r="G15" s="40">
        <v>13</v>
      </c>
      <c r="H15" s="39">
        <v>21</v>
      </c>
      <c r="I15" s="19" t="s">
        <v>24</v>
      </c>
      <c r="J15" s="40">
        <v>13</v>
      </c>
      <c r="K15" s="39"/>
      <c r="L15" s="19" t="s">
        <v>24</v>
      </c>
      <c r="M15" s="40"/>
      <c r="N15" s="22">
        <f>E15+H15+K15</f>
        <v>42</v>
      </c>
      <c r="O15" s="23">
        <f>G15+J15+M15</f>
        <v>26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114</v>
      </c>
      <c r="D16" s="50" t="s">
        <v>62</v>
      </c>
      <c r="E16" s="39">
        <v>21</v>
      </c>
      <c r="F16" s="19" t="s">
        <v>24</v>
      </c>
      <c r="G16" s="40">
        <v>17</v>
      </c>
      <c r="H16" s="39">
        <v>19</v>
      </c>
      <c r="I16" s="19" t="s">
        <v>24</v>
      </c>
      <c r="J16" s="40">
        <v>21</v>
      </c>
      <c r="K16" s="39">
        <v>21</v>
      </c>
      <c r="L16" s="19" t="s">
        <v>24</v>
      </c>
      <c r="M16" s="40">
        <v>18</v>
      </c>
      <c r="N16" s="22">
        <f>E16+H16+K16</f>
        <v>61</v>
      </c>
      <c r="O16" s="23">
        <f>G16+J16+M16</f>
        <v>56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BKV Plzeň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336</v>
      </c>
      <c r="O18" s="26">
        <f t="shared" si="5"/>
        <v>324</v>
      </c>
      <c r="P18" s="25">
        <f t="shared" si="5"/>
        <v>11</v>
      </c>
      <c r="Q18" s="27">
        <f t="shared" si="5"/>
        <v>8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2.875" style="101" customWidth="1"/>
    <col min="2" max="2" width="18.875" style="101" customWidth="1"/>
    <col min="3" max="3" width="2.625" style="104" customWidth="1"/>
    <col min="4" max="4" width="20.875" style="101" customWidth="1"/>
    <col min="5" max="5" width="5.625" style="112" customWidth="1"/>
    <col min="6" max="6" width="3.625" style="101" customWidth="1"/>
    <col min="7" max="7" width="17.25390625" style="101" customWidth="1"/>
    <col min="8" max="8" width="2.625" style="101" customWidth="1"/>
    <col min="9" max="9" width="21.375" style="101" customWidth="1"/>
    <col min="10" max="10" width="5.75390625" style="101" customWidth="1"/>
    <col min="11" max="11" width="3.25390625" style="101" customWidth="1"/>
    <col min="12" max="13" width="9.125" style="101" customWidth="1"/>
    <col min="14" max="14" width="2.75390625" style="101" customWidth="1"/>
    <col min="15" max="16384" width="9.125" style="101" customWidth="1"/>
  </cols>
  <sheetData>
    <row r="1" ht="6.75" customHeight="1"/>
    <row r="2" spans="1:10" ht="23.25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2:10" ht="6.75" customHeight="1">
      <c r="B3" s="100"/>
      <c r="C3" s="100"/>
      <c r="D3" s="100"/>
      <c r="E3" s="100"/>
      <c r="F3" s="100"/>
      <c r="G3" s="100"/>
      <c r="H3" s="100"/>
      <c r="I3" s="100"/>
      <c r="J3" s="100"/>
    </row>
    <row r="4" spans="2:13" ht="15.75" customHeight="1">
      <c r="B4" s="165" t="s">
        <v>71</v>
      </c>
      <c r="C4" s="165"/>
      <c r="D4" s="165"/>
      <c r="E4" s="165"/>
      <c r="F4" s="165"/>
      <c r="G4" s="165"/>
      <c r="H4" s="165"/>
      <c r="I4" s="165"/>
      <c r="J4" s="165"/>
      <c r="K4" s="119"/>
      <c r="L4" s="119"/>
      <c r="M4" s="119"/>
    </row>
    <row r="5" spans="2:10" ht="8.25" customHeight="1">
      <c r="B5" s="102"/>
      <c r="C5" s="102"/>
      <c r="D5" s="102"/>
      <c r="E5" s="102"/>
      <c r="F5" s="102"/>
      <c r="G5" s="102"/>
      <c r="H5" s="102"/>
      <c r="I5" s="102"/>
      <c r="J5" s="102"/>
    </row>
    <row r="6" spans="2:10" ht="12" customHeight="1">
      <c r="B6" s="163" t="s">
        <v>52</v>
      </c>
      <c r="C6" s="163"/>
      <c r="D6" s="163"/>
      <c r="E6" s="103"/>
      <c r="F6" s="103"/>
      <c r="G6" s="163" t="s">
        <v>53</v>
      </c>
      <c r="H6" s="163"/>
      <c r="I6" s="163"/>
      <c r="J6" s="104"/>
    </row>
    <row r="7" spans="2:10" ht="12" customHeight="1">
      <c r="B7" s="105" t="s">
        <v>56</v>
      </c>
      <c r="C7" s="106" t="s">
        <v>54</v>
      </c>
      <c r="D7" s="104" t="s">
        <v>50</v>
      </c>
      <c r="E7" s="108" t="s">
        <v>67</v>
      </c>
      <c r="F7" s="114"/>
      <c r="G7" s="105" t="s">
        <v>56</v>
      </c>
      <c r="H7" s="106" t="s">
        <v>54</v>
      </c>
      <c r="I7" s="107" t="s">
        <v>29</v>
      </c>
      <c r="J7" s="108" t="s">
        <v>64</v>
      </c>
    </row>
    <row r="8" spans="2:10" ht="12">
      <c r="B8" s="120" t="s">
        <v>58</v>
      </c>
      <c r="C8" s="118" t="s">
        <v>54</v>
      </c>
      <c r="D8" s="121" t="s">
        <v>51</v>
      </c>
      <c r="E8" s="108" t="s">
        <v>159</v>
      </c>
      <c r="F8" s="115"/>
      <c r="G8" s="120" t="s">
        <v>58</v>
      </c>
      <c r="H8" s="118" t="s">
        <v>54</v>
      </c>
      <c r="I8" s="121" t="s">
        <v>50</v>
      </c>
      <c r="J8" s="108" t="s">
        <v>158</v>
      </c>
    </row>
    <row r="9" spans="2:10" ht="12">
      <c r="B9" s="105" t="s">
        <v>55</v>
      </c>
      <c r="C9" s="106" t="s">
        <v>54</v>
      </c>
      <c r="D9" s="107" t="s">
        <v>29</v>
      </c>
      <c r="E9" s="108" t="s">
        <v>64</v>
      </c>
      <c r="F9" s="115"/>
      <c r="G9" s="105" t="s">
        <v>55</v>
      </c>
      <c r="H9" s="106" t="s">
        <v>54</v>
      </c>
      <c r="I9" s="104" t="s">
        <v>51</v>
      </c>
      <c r="J9" s="108" t="s">
        <v>64</v>
      </c>
    </row>
    <row r="10" spans="2:10" ht="12">
      <c r="B10" s="164" t="s">
        <v>59</v>
      </c>
      <c r="C10" s="164"/>
      <c r="D10" s="164"/>
      <c r="E10" s="109"/>
      <c r="F10" s="115"/>
      <c r="G10" s="164" t="s">
        <v>59</v>
      </c>
      <c r="H10" s="164"/>
      <c r="I10" s="164"/>
      <c r="J10" s="104"/>
    </row>
    <row r="11" spans="2:10" ht="6.75" customHeight="1">
      <c r="B11" s="138"/>
      <c r="C11" s="138"/>
      <c r="D11" s="138"/>
      <c r="E11" s="109"/>
      <c r="F11" s="115"/>
      <c r="G11" s="138"/>
      <c r="H11" s="138"/>
      <c r="I11" s="138"/>
      <c r="J11" s="104"/>
    </row>
    <row r="12" spans="2:10" ht="15.75" customHeight="1">
      <c r="B12" s="165" t="s">
        <v>72</v>
      </c>
      <c r="C12" s="165"/>
      <c r="D12" s="165"/>
      <c r="E12" s="165"/>
      <c r="F12" s="165"/>
      <c r="G12" s="165"/>
      <c r="H12" s="165"/>
      <c r="I12" s="165"/>
      <c r="J12" s="165"/>
    </row>
    <row r="13" spans="2:10" ht="9" customHeight="1">
      <c r="B13" s="102"/>
      <c r="C13" s="102"/>
      <c r="D13" s="102"/>
      <c r="E13" s="102"/>
      <c r="F13" s="102"/>
      <c r="G13" s="102"/>
      <c r="H13" s="102"/>
      <c r="I13" s="102"/>
      <c r="J13" s="102"/>
    </row>
    <row r="14" spans="2:10" ht="12" customHeight="1">
      <c r="B14" s="163" t="s">
        <v>52</v>
      </c>
      <c r="C14" s="163"/>
      <c r="D14" s="163"/>
      <c r="E14" s="103"/>
      <c r="F14" s="103"/>
      <c r="G14" s="163" t="s">
        <v>53</v>
      </c>
      <c r="H14" s="163"/>
      <c r="I14" s="163"/>
      <c r="J14" s="104"/>
    </row>
    <row r="15" spans="2:10" ht="12">
      <c r="B15" s="105" t="s">
        <v>57</v>
      </c>
      <c r="C15" s="106" t="s">
        <v>54</v>
      </c>
      <c r="D15" s="107" t="s">
        <v>56</v>
      </c>
      <c r="E15" s="108" t="s">
        <v>67</v>
      </c>
      <c r="F15" s="114"/>
      <c r="G15" s="105" t="s">
        <v>56</v>
      </c>
      <c r="H15" s="106" t="s">
        <v>54</v>
      </c>
      <c r="I15" s="104" t="s">
        <v>51</v>
      </c>
      <c r="J15" s="108" t="s">
        <v>191</v>
      </c>
    </row>
    <row r="16" spans="2:10" ht="12" customHeight="1">
      <c r="B16" s="105" t="s">
        <v>55</v>
      </c>
      <c r="C16" s="106" t="s">
        <v>54</v>
      </c>
      <c r="D16" s="104" t="s">
        <v>50</v>
      </c>
      <c r="E16" s="108" t="s">
        <v>67</v>
      </c>
      <c r="F16" s="109"/>
      <c r="G16" s="105" t="s">
        <v>29</v>
      </c>
      <c r="H16" s="106" t="s">
        <v>54</v>
      </c>
      <c r="I16" s="104" t="s">
        <v>50</v>
      </c>
      <c r="J16" s="108" t="s">
        <v>64</v>
      </c>
    </row>
    <row r="17" spans="2:10" ht="12">
      <c r="B17" s="105" t="s">
        <v>29</v>
      </c>
      <c r="C17" s="106" t="s">
        <v>54</v>
      </c>
      <c r="D17" s="104" t="s">
        <v>51</v>
      </c>
      <c r="E17" s="108" t="s">
        <v>181</v>
      </c>
      <c r="F17" s="109"/>
      <c r="G17" s="105" t="s">
        <v>57</v>
      </c>
      <c r="H17" s="106" t="s">
        <v>54</v>
      </c>
      <c r="I17" s="107" t="s">
        <v>55</v>
      </c>
      <c r="J17" s="108" t="s">
        <v>158</v>
      </c>
    </row>
    <row r="18" spans="2:10" ht="6.75" customHeight="1">
      <c r="B18" s="105"/>
      <c r="C18" s="106"/>
      <c r="D18" s="104"/>
      <c r="E18" s="110"/>
      <c r="F18" s="109"/>
      <c r="G18" s="105"/>
      <c r="H18" s="106"/>
      <c r="I18" s="104"/>
      <c r="J18" s="104"/>
    </row>
    <row r="19" spans="2:10" ht="15.75" customHeight="1">
      <c r="B19" s="165" t="s">
        <v>73</v>
      </c>
      <c r="C19" s="165"/>
      <c r="D19" s="165"/>
      <c r="E19" s="165"/>
      <c r="F19" s="165"/>
      <c r="G19" s="165"/>
      <c r="H19" s="165"/>
      <c r="I19" s="165"/>
      <c r="J19" s="165"/>
    </row>
    <row r="20" spans="2:10" ht="9" customHeight="1">
      <c r="B20" s="102"/>
      <c r="C20" s="102"/>
      <c r="D20" s="102"/>
      <c r="E20" s="102"/>
      <c r="F20" s="102"/>
      <c r="G20" s="102"/>
      <c r="H20" s="102"/>
      <c r="I20" s="102"/>
      <c r="J20" s="102"/>
    </row>
    <row r="21" spans="2:15" ht="12" customHeight="1">
      <c r="B21" s="163" t="s">
        <v>52</v>
      </c>
      <c r="C21" s="163"/>
      <c r="D21" s="163"/>
      <c r="E21" s="103"/>
      <c r="F21" s="103"/>
      <c r="G21" s="163" t="s">
        <v>53</v>
      </c>
      <c r="H21" s="163"/>
      <c r="I21" s="163"/>
      <c r="J21" s="104"/>
      <c r="M21" s="123"/>
      <c r="N21" s="118"/>
      <c r="O21" s="124"/>
    </row>
    <row r="22" spans="2:15" ht="12">
      <c r="B22" s="105" t="s">
        <v>55</v>
      </c>
      <c r="C22" s="106" t="s">
        <v>54</v>
      </c>
      <c r="D22" s="107" t="s">
        <v>56</v>
      </c>
      <c r="E22" s="108" t="s">
        <v>64</v>
      </c>
      <c r="F22" s="114"/>
      <c r="G22" s="105" t="s">
        <v>29</v>
      </c>
      <c r="H22" s="106" t="s">
        <v>54</v>
      </c>
      <c r="I22" s="107" t="s">
        <v>56</v>
      </c>
      <c r="J22" s="108" t="s">
        <v>64</v>
      </c>
      <c r="M22" s="123"/>
      <c r="N22" s="118"/>
      <c r="O22" s="124"/>
    </row>
    <row r="23" spans="2:15" ht="12">
      <c r="B23" s="105" t="s">
        <v>29</v>
      </c>
      <c r="C23" s="106" t="s">
        <v>54</v>
      </c>
      <c r="D23" s="107" t="s">
        <v>57</v>
      </c>
      <c r="E23" s="108" t="s">
        <v>191</v>
      </c>
      <c r="F23" s="109"/>
      <c r="G23" s="105" t="s">
        <v>55</v>
      </c>
      <c r="H23" s="106" t="s">
        <v>54</v>
      </c>
      <c r="I23" s="107" t="s">
        <v>57</v>
      </c>
      <c r="J23" s="108" t="s">
        <v>216</v>
      </c>
      <c r="M23" s="113"/>
      <c r="N23" s="106"/>
      <c r="O23" s="111"/>
    </row>
    <row r="24" spans="2:15" ht="12">
      <c r="B24" s="105" t="s">
        <v>51</v>
      </c>
      <c r="C24" s="106" t="s">
        <v>54</v>
      </c>
      <c r="D24" s="104" t="s">
        <v>50</v>
      </c>
      <c r="E24" s="108" t="s">
        <v>216</v>
      </c>
      <c r="F24" s="109"/>
      <c r="G24" s="105" t="s">
        <v>50</v>
      </c>
      <c r="H24" s="106" t="s">
        <v>54</v>
      </c>
      <c r="I24" s="104" t="s">
        <v>51</v>
      </c>
      <c r="J24" s="108" t="s">
        <v>191</v>
      </c>
      <c r="L24" s="125"/>
      <c r="M24" s="123"/>
      <c r="N24" s="118"/>
      <c r="O24" s="124"/>
    </row>
    <row r="25" spans="2:15" ht="6.75" customHeight="1">
      <c r="B25" s="105"/>
      <c r="C25" s="106"/>
      <c r="D25" s="104"/>
      <c r="E25" s="110"/>
      <c r="F25" s="109"/>
      <c r="G25" s="105"/>
      <c r="H25" s="106"/>
      <c r="I25" s="104"/>
      <c r="J25" s="104"/>
      <c r="M25" s="123"/>
      <c r="N25" s="118"/>
      <c r="O25" s="124"/>
    </row>
    <row r="26" spans="2:15" ht="15.75" customHeight="1">
      <c r="B26" s="165" t="s">
        <v>74</v>
      </c>
      <c r="C26" s="165"/>
      <c r="D26" s="165"/>
      <c r="E26" s="165"/>
      <c r="F26" s="165"/>
      <c r="G26" s="165"/>
      <c r="H26" s="165"/>
      <c r="I26" s="165"/>
      <c r="J26" s="165"/>
      <c r="M26" s="123"/>
      <c r="N26" s="118"/>
      <c r="O26" s="124"/>
    </row>
    <row r="27" spans="2:15" ht="9.75" customHeight="1">
      <c r="B27" s="102"/>
      <c r="C27" s="102"/>
      <c r="D27" s="102"/>
      <c r="E27" s="102"/>
      <c r="F27" s="102"/>
      <c r="G27" s="105"/>
      <c r="H27" s="102"/>
      <c r="I27" s="102"/>
      <c r="J27" s="102"/>
      <c r="M27" s="123"/>
      <c r="N27" s="118"/>
      <c r="O27" s="124"/>
    </row>
    <row r="28" spans="2:15" ht="12" customHeight="1">
      <c r="B28" s="163" t="s">
        <v>52</v>
      </c>
      <c r="C28" s="163"/>
      <c r="D28" s="163"/>
      <c r="E28" s="103"/>
      <c r="F28" s="103"/>
      <c r="G28" s="163" t="s">
        <v>53</v>
      </c>
      <c r="H28" s="163"/>
      <c r="I28" s="163"/>
      <c r="J28" s="104"/>
      <c r="M28" s="123"/>
      <c r="N28" s="118"/>
      <c r="O28" s="124"/>
    </row>
    <row r="29" spans="2:15" ht="12">
      <c r="B29" s="120" t="s">
        <v>75</v>
      </c>
      <c r="C29" s="118" t="s">
        <v>54</v>
      </c>
      <c r="D29" s="126" t="s">
        <v>57</v>
      </c>
      <c r="E29" s="108" t="s">
        <v>309</v>
      </c>
      <c r="F29" s="109"/>
      <c r="G29" s="105" t="s">
        <v>57</v>
      </c>
      <c r="H29" s="106" t="s">
        <v>54</v>
      </c>
      <c r="I29" s="107" t="s">
        <v>29</v>
      </c>
      <c r="J29" s="108" t="s">
        <v>158</v>
      </c>
      <c r="M29" s="123"/>
      <c r="N29" s="118"/>
      <c r="O29" s="124"/>
    </row>
    <row r="30" spans="2:15" ht="12">
      <c r="B30" s="105" t="s">
        <v>29</v>
      </c>
      <c r="C30" s="106" t="s">
        <v>54</v>
      </c>
      <c r="D30" s="107" t="s">
        <v>55</v>
      </c>
      <c r="E30" s="108" t="s">
        <v>270</v>
      </c>
      <c r="F30" s="109"/>
      <c r="G30" s="120" t="s">
        <v>76</v>
      </c>
      <c r="H30" s="118" t="s">
        <v>54</v>
      </c>
      <c r="I30" s="126" t="s">
        <v>55</v>
      </c>
      <c r="J30" s="108" t="s">
        <v>181</v>
      </c>
      <c r="M30" s="111"/>
      <c r="N30" s="106"/>
      <c r="O30" s="111"/>
    </row>
    <row r="31" spans="2:15" ht="12.75" customHeight="1">
      <c r="B31" s="120" t="s">
        <v>76</v>
      </c>
      <c r="C31" s="118" t="s">
        <v>54</v>
      </c>
      <c r="D31" s="126" t="s">
        <v>56</v>
      </c>
      <c r="E31" s="108" t="s">
        <v>64</v>
      </c>
      <c r="F31" s="112"/>
      <c r="G31" s="120" t="s">
        <v>75</v>
      </c>
      <c r="H31" s="118" t="s">
        <v>54</v>
      </c>
      <c r="I31" s="126" t="s">
        <v>56</v>
      </c>
      <c r="J31" s="108" t="s">
        <v>216</v>
      </c>
      <c r="M31" s="123"/>
      <c r="N31" s="118"/>
      <c r="O31" s="124"/>
    </row>
    <row r="32" spans="2:10" ht="12.75" customHeight="1">
      <c r="B32" s="164" t="s">
        <v>59</v>
      </c>
      <c r="C32" s="164"/>
      <c r="D32" s="164"/>
      <c r="F32" s="112"/>
      <c r="G32" s="164" t="s">
        <v>59</v>
      </c>
      <c r="H32" s="164"/>
      <c r="I32" s="164"/>
      <c r="J32" s="104"/>
    </row>
    <row r="33" spans="2:10" ht="6.75" customHeight="1">
      <c r="B33" s="138"/>
      <c r="C33" s="138"/>
      <c r="D33" s="138"/>
      <c r="F33" s="112"/>
      <c r="G33" s="138"/>
      <c r="H33" s="138"/>
      <c r="I33" s="138"/>
      <c r="J33" s="104"/>
    </row>
    <row r="34" spans="2:10" ht="15.75" customHeight="1">
      <c r="B34" s="165" t="s">
        <v>77</v>
      </c>
      <c r="C34" s="165"/>
      <c r="D34" s="165"/>
      <c r="E34" s="165"/>
      <c r="F34" s="165"/>
      <c r="G34" s="165"/>
      <c r="H34" s="165"/>
      <c r="I34" s="165"/>
      <c r="J34" s="165"/>
    </row>
    <row r="35" spans="2:10" ht="9.75" customHeight="1">
      <c r="B35" s="102"/>
      <c r="C35" s="102"/>
      <c r="D35" s="102"/>
      <c r="E35" s="102"/>
      <c r="F35" s="102"/>
      <c r="G35" s="102"/>
      <c r="H35" s="102"/>
      <c r="I35" s="102"/>
      <c r="J35" s="102"/>
    </row>
    <row r="36" spans="2:10" ht="12.75" customHeight="1">
      <c r="B36" s="163" t="s">
        <v>52</v>
      </c>
      <c r="C36" s="163"/>
      <c r="D36" s="163"/>
      <c r="E36" s="103"/>
      <c r="F36" s="103"/>
      <c r="G36" s="163" t="s">
        <v>53</v>
      </c>
      <c r="H36" s="163"/>
      <c r="I36" s="163"/>
      <c r="J36" s="104"/>
    </row>
    <row r="37" spans="2:10" ht="12.75" customHeight="1">
      <c r="B37" s="105" t="s">
        <v>56</v>
      </c>
      <c r="C37" s="106" t="s">
        <v>54</v>
      </c>
      <c r="D37" s="107" t="s">
        <v>55</v>
      </c>
      <c r="E37" s="122"/>
      <c r="F37" s="114"/>
      <c r="G37" s="120" t="s">
        <v>76</v>
      </c>
      <c r="H37" s="118" t="s">
        <v>54</v>
      </c>
      <c r="I37" s="126" t="s">
        <v>29</v>
      </c>
      <c r="J37" s="104"/>
    </row>
    <row r="38" spans="2:10" ht="12.75" customHeight="1">
      <c r="B38" s="120" t="s">
        <v>75</v>
      </c>
      <c r="C38" s="118" t="s">
        <v>54</v>
      </c>
      <c r="D38" s="126" t="s">
        <v>29</v>
      </c>
      <c r="E38" s="109"/>
      <c r="F38" s="109"/>
      <c r="G38" s="120" t="s">
        <v>75</v>
      </c>
      <c r="H38" s="118" t="s">
        <v>54</v>
      </c>
      <c r="I38" s="126" t="s">
        <v>55</v>
      </c>
      <c r="J38" s="104"/>
    </row>
    <row r="39" spans="2:10" ht="12.75" customHeight="1">
      <c r="B39" s="120" t="s">
        <v>76</v>
      </c>
      <c r="C39" s="118" t="s">
        <v>54</v>
      </c>
      <c r="D39" s="126" t="s">
        <v>57</v>
      </c>
      <c r="E39" s="110"/>
      <c r="F39" s="109"/>
      <c r="G39" s="105" t="s">
        <v>56</v>
      </c>
      <c r="H39" s="106" t="s">
        <v>54</v>
      </c>
      <c r="I39" s="107" t="s">
        <v>57</v>
      </c>
      <c r="J39" s="104"/>
    </row>
    <row r="40" spans="2:10" ht="12.75" customHeight="1">
      <c r="B40" s="164" t="s">
        <v>59</v>
      </c>
      <c r="C40" s="164"/>
      <c r="D40" s="164"/>
      <c r="E40" s="110"/>
      <c r="F40" s="109"/>
      <c r="G40" s="164" t="s">
        <v>59</v>
      </c>
      <c r="H40" s="164"/>
      <c r="I40" s="164"/>
      <c r="J40" s="104"/>
    </row>
    <row r="41" spans="2:10" ht="6.75" customHeight="1">
      <c r="B41" s="138"/>
      <c r="C41" s="138"/>
      <c r="D41" s="138"/>
      <c r="E41" s="110"/>
      <c r="F41" s="109"/>
      <c r="G41" s="138"/>
      <c r="H41" s="138"/>
      <c r="I41" s="138"/>
      <c r="J41" s="104"/>
    </row>
    <row r="42" spans="2:10" s="104" customFormat="1" ht="15.75">
      <c r="B42" s="165" t="s">
        <v>78</v>
      </c>
      <c r="C42" s="165"/>
      <c r="D42" s="165"/>
      <c r="E42" s="165"/>
      <c r="F42" s="165"/>
      <c r="G42" s="165"/>
      <c r="H42" s="165"/>
      <c r="I42" s="165"/>
      <c r="J42" s="165"/>
    </row>
    <row r="43" spans="2:10" s="104" customFormat="1" ht="9" customHeight="1">
      <c r="B43" s="102"/>
      <c r="C43" s="102"/>
      <c r="D43" s="102"/>
      <c r="E43" s="102"/>
      <c r="F43" s="102"/>
      <c r="G43" s="102"/>
      <c r="H43" s="102"/>
      <c r="I43" s="102"/>
      <c r="J43" s="102"/>
    </row>
    <row r="44" spans="2:10" s="104" customFormat="1" ht="12" customHeight="1">
      <c r="B44" s="163" t="s">
        <v>79</v>
      </c>
      <c r="C44" s="163"/>
      <c r="D44" s="163"/>
      <c r="E44" s="103"/>
      <c r="F44" s="103"/>
      <c r="G44" s="163" t="s">
        <v>80</v>
      </c>
      <c r="H44" s="163"/>
      <c r="I44" s="163"/>
      <c r="J44" s="103"/>
    </row>
    <row r="45" spans="2:10" ht="12" customHeight="1">
      <c r="B45" s="105" t="s">
        <v>81</v>
      </c>
      <c r="C45" s="106" t="s">
        <v>54</v>
      </c>
      <c r="D45" s="112" t="s">
        <v>82</v>
      </c>
      <c r="F45" s="109"/>
      <c r="G45" s="105" t="s">
        <v>83</v>
      </c>
      <c r="H45" s="106" t="s">
        <v>54</v>
      </c>
      <c r="I45" s="107" t="s">
        <v>84</v>
      </c>
      <c r="J45" s="104"/>
    </row>
    <row r="46" spans="2:10" ht="11.25" customHeight="1">
      <c r="B46" s="105" t="s">
        <v>85</v>
      </c>
      <c r="C46" s="106" t="s">
        <v>54</v>
      </c>
      <c r="D46" s="107" t="s">
        <v>86</v>
      </c>
      <c r="E46" s="109"/>
      <c r="F46" s="109"/>
      <c r="G46" s="113" t="s">
        <v>87</v>
      </c>
      <c r="H46" s="106" t="s">
        <v>54</v>
      </c>
      <c r="I46" s="111" t="s">
        <v>88</v>
      </c>
      <c r="J46" s="104"/>
    </row>
    <row r="47" spans="2:10" ht="12">
      <c r="B47" s="105"/>
      <c r="C47" s="106"/>
      <c r="D47" s="107"/>
      <c r="E47" s="109"/>
      <c r="F47" s="109"/>
      <c r="G47" s="105"/>
      <c r="H47" s="106"/>
      <c r="I47" s="111"/>
      <c r="J47" s="104"/>
    </row>
    <row r="48" spans="2:10" ht="12">
      <c r="B48" s="104"/>
      <c r="D48" s="104"/>
      <c r="F48" s="104"/>
      <c r="G48" s="104"/>
      <c r="H48" s="104"/>
      <c r="I48" s="104"/>
      <c r="J48" s="104"/>
    </row>
    <row r="49" spans="2:10" ht="12" customHeight="1">
      <c r="B49" s="104"/>
      <c r="D49" s="104"/>
      <c r="F49" s="104"/>
      <c r="G49" s="104"/>
      <c r="H49" s="104"/>
      <c r="I49" s="104"/>
      <c r="J49" s="104"/>
    </row>
    <row r="50" spans="2:10" ht="12">
      <c r="B50" s="104"/>
      <c r="D50" s="104"/>
      <c r="F50" s="104"/>
      <c r="G50" s="104"/>
      <c r="H50" s="104"/>
      <c r="I50" s="104"/>
      <c r="J50" s="104"/>
    </row>
    <row r="51" spans="2:10" ht="12">
      <c r="B51" s="104"/>
      <c r="D51" s="104"/>
      <c r="F51" s="104"/>
      <c r="G51" s="104"/>
      <c r="H51" s="104"/>
      <c r="I51" s="104"/>
      <c r="J51" s="104"/>
    </row>
    <row r="52" spans="2:10" ht="12">
      <c r="B52" s="104"/>
      <c r="D52" s="104"/>
      <c r="F52" s="104"/>
      <c r="G52" s="104"/>
      <c r="H52" s="104"/>
      <c r="I52" s="104"/>
      <c r="J52" s="104"/>
    </row>
    <row r="53" spans="2:10" ht="12">
      <c r="B53" s="104"/>
      <c r="D53" s="104"/>
      <c r="F53" s="104"/>
      <c r="G53" s="104"/>
      <c r="H53" s="104"/>
      <c r="I53" s="104"/>
      <c r="J53" s="104"/>
    </row>
  </sheetData>
  <sheetProtection password="CC26" sheet="1"/>
  <mergeCells count="25">
    <mergeCell ref="A2:J2"/>
    <mergeCell ref="B4:J4"/>
    <mergeCell ref="B6:D6"/>
    <mergeCell ref="G6:I6"/>
    <mergeCell ref="B10:D10"/>
    <mergeCell ref="G10:I10"/>
    <mergeCell ref="B12:J12"/>
    <mergeCell ref="B14:D14"/>
    <mergeCell ref="G14:I14"/>
    <mergeCell ref="B19:J19"/>
    <mergeCell ref="B21:D21"/>
    <mergeCell ref="G21:I21"/>
    <mergeCell ref="B26:J26"/>
    <mergeCell ref="B28:D28"/>
    <mergeCell ref="G28:I28"/>
    <mergeCell ref="B32:D32"/>
    <mergeCell ref="G32:I32"/>
    <mergeCell ref="B34:J34"/>
    <mergeCell ref="B36:D36"/>
    <mergeCell ref="G36:I36"/>
    <mergeCell ref="B40:D40"/>
    <mergeCell ref="G40:I40"/>
    <mergeCell ref="B42:J42"/>
    <mergeCell ref="B44:D44"/>
    <mergeCell ref="G44:I44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57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202</v>
      </c>
      <c r="T4" s="196"/>
    </row>
    <row r="5" spans="2:20" ht="19.5" customHeight="1">
      <c r="B5" s="6" t="s">
        <v>4</v>
      </c>
      <c r="C5" s="44"/>
      <c r="D5" s="169" t="s">
        <v>55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97" t="s">
        <v>203</v>
      </c>
      <c r="T5" s="198"/>
    </row>
    <row r="6" spans="2:20" ht="19.5" customHeight="1" thickBot="1">
      <c r="B6" s="8" t="s">
        <v>5</v>
      </c>
      <c r="C6" s="9"/>
      <c r="D6" s="175" t="s">
        <v>204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40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USK Plzeň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205</v>
      </c>
      <c r="D9" s="51" t="s">
        <v>211</v>
      </c>
      <c r="E9" s="39">
        <v>19</v>
      </c>
      <c r="F9" s="20" t="s">
        <v>24</v>
      </c>
      <c r="G9" s="40">
        <v>21</v>
      </c>
      <c r="H9" s="39">
        <v>10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29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145</v>
      </c>
      <c r="D10" s="50" t="s">
        <v>212</v>
      </c>
      <c r="E10" s="39">
        <v>21</v>
      </c>
      <c r="F10" s="19" t="s">
        <v>24</v>
      </c>
      <c r="G10" s="40">
        <v>12</v>
      </c>
      <c r="H10" s="39">
        <v>21</v>
      </c>
      <c r="I10" s="19" t="s">
        <v>24</v>
      </c>
      <c r="J10" s="40">
        <v>15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27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208</v>
      </c>
      <c r="D11" s="50" t="s">
        <v>140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209</v>
      </c>
      <c r="D12" s="50" t="s">
        <v>213</v>
      </c>
      <c r="E12" s="39">
        <v>21</v>
      </c>
      <c r="F12" s="19" t="s">
        <v>24</v>
      </c>
      <c r="G12" s="40">
        <v>18</v>
      </c>
      <c r="H12" s="39">
        <v>21</v>
      </c>
      <c r="I12" s="19" t="s">
        <v>24</v>
      </c>
      <c r="J12" s="40">
        <v>18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36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149</v>
      </c>
      <c r="D13" s="50" t="s">
        <v>118</v>
      </c>
      <c r="E13" s="39">
        <v>21</v>
      </c>
      <c r="F13" s="19" t="s">
        <v>24</v>
      </c>
      <c r="G13" s="40">
        <v>9</v>
      </c>
      <c r="H13" s="39">
        <v>21</v>
      </c>
      <c r="I13" s="19" t="s">
        <v>24</v>
      </c>
      <c r="J13" s="40">
        <v>14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23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150</v>
      </c>
      <c r="D14" s="50" t="s">
        <v>117</v>
      </c>
      <c r="E14" s="39">
        <v>21</v>
      </c>
      <c r="F14" s="19" t="s">
        <v>24</v>
      </c>
      <c r="G14" s="40">
        <v>14</v>
      </c>
      <c r="H14" s="39">
        <v>21</v>
      </c>
      <c r="I14" s="19" t="s">
        <v>24</v>
      </c>
      <c r="J14" s="40">
        <v>13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27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151</v>
      </c>
      <c r="D15" s="50" t="s">
        <v>116</v>
      </c>
      <c r="E15" s="39">
        <v>20</v>
      </c>
      <c r="F15" s="19" t="s">
        <v>24</v>
      </c>
      <c r="G15" s="40">
        <v>22</v>
      </c>
      <c r="H15" s="39">
        <v>21</v>
      </c>
      <c r="I15" s="19" t="s">
        <v>24</v>
      </c>
      <c r="J15" s="40">
        <v>16</v>
      </c>
      <c r="K15" s="39">
        <v>21</v>
      </c>
      <c r="L15" s="19" t="s">
        <v>24</v>
      </c>
      <c r="M15" s="40">
        <v>19</v>
      </c>
      <c r="N15" s="22">
        <f>E15+H15+K15</f>
        <v>62</v>
      </c>
      <c r="O15" s="23">
        <f>G15+J15+M15</f>
        <v>57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152</v>
      </c>
      <c r="D16" s="50" t="s">
        <v>115</v>
      </c>
      <c r="E16" s="39">
        <v>25</v>
      </c>
      <c r="F16" s="19" t="s">
        <v>24</v>
      </c>
      <c r="G16" s="40">
        <v>23</v>
      </c>
      <c r="H16" s="39">
        <v>21</v>
      </c>
      <c r="I16" s="19" t="s">
        <v>24</v>
      </c>
      <c r="J16" s="40">
        <v>14</v>
      </c>
      <c r="K16" s="39"/>
      <c r="L16" s="19" t="s">
        <v>24</v>
      </c>
      <c r="M16" s="40"/>
      <c r="N16" s="22">
        <f>E16+H16+K16</f>
        <v>46</v>
      </c>
      <c r="O16" s="23">
        <f>G16+J16+M16</f>
        <v>37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TJ Jiskra Nejdek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347</v>
      </c>
      <c r="O18" s="26">
        <f t="shared" si="5"/>
        <v>249</v>
      </c>
      <c r="P18" s="25">
        <f t="shared" si="5"/>
        <v>14</v>
      </c>
      <c r="Q18" s="27">
        <f t="shared" si="5"/>
        <v>3</v>
      </c>
      <c r="R18" s="25">
        <f t="shared" si="5"/>
        <v>7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57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141</v>
      </c>
      <c r="T4" s="196"/>
    </row>
    <row r="5" spans="2:20" ht="19.5" customHeight="1">
      <c r="B5" s="6" t="s">
        <v>4</v>
      </c>
      <c r="C5" s="44"/>
      <c r="D5" s="169" t="s">
        <v>51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74" t="s">
        <v>68</v>
      </c>
      <c r="T5" s="174"/>
    </row>
    <row r="6" spans="2:20" ht="19.5" customHeight="1" thickBot="1">
      <c r="B6" s="8" t="s">
        <v>5</v>
      </c>
      <c r="C6" s="9"/>
      <c r="D6" s="175" t="s">
        <v>142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SKB Český Krumlov B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143</v>
      </c>
      <c r="D9" s="51" t="s">
        <v>144</v>
      </c>
      <c r="E9" s="39">
        <v>18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34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145</v>
      </c>
      <c r="D10" s="50" t="s">
        <v>146</v>
      </c>
      <c r="E10" s="39">
        <v>21</v>
      </c>
      <c r="F10" s="19" t="s">
        <v>24</v>
      </c>
      <c r="G10" s="40">
        <v>17</v>
      </c>
      <c r="H10" s="39">
        <v>21</v>
      </c>
      <c r="I10" s="19" t="s">
        <v>24</v>
      </c>
      <c r="J10" s="40">
        <v>17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34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140</v>
      </c>
      <c r="D11" s="50" t="s">
        <v>140</v>
      </c>
      <c r="E11" s="39"/>
      <c r="F11" s="19" t="s">
        <v>24</v>
      </c>
      <c r="G11" s="40"/>
      <c r="H11" s="39"/>
      <c r="I11" s="19" t="s">
        <v>24</v>
      </c>
      <c r="J11" s="40"/>
      <c r="K11" s="39"/>
      <c r="L11" s="19" t="s">
        <v>24</v>
      </c>
      <c r="M11" s="40"/>
      <c r="N11" s="22">
        <f t="shared" si="0"/>
        <v>0</v>
      </c>
      <c r="O11" s="23">
        <f t="shared" si="1"/>
        <v>0</v>
      </c>
      <c r="P11" s="24">
        <f t="shared" si="2"/>
        <v>0</v>
      </c>
      <c r="Q11" s="19">
        <f t="shared" si="3"/>
        <v>0</v>
      </c>
      <c r="R11" s="35">
        <f t="shared" si="4"/>
        <v>0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147</v>
      </c>
      <c r="D12" s="50" t="s">
        <v>148</v>
      </c>
      <c r="E12" s="39">
        <v>19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19</v>
      </c>
      <c r="K12" s="39">
        <v>16</v>
      </c>
      <c r="L12" s="19" t="s">
        <v>24</v>
      </c>
      <c r="M12" s="40">
        <v>21</v>
      </c>
      <c r="N12" s="22">
        <f t="shared" si="0"/>
        <v>56</v>
      </c>
      <c r="O12" s="23">
        <f t="shared" si="1"/>
        <v>61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149</v>
      </c>
      <c r="D13" s="50" t="s">
        <v>134</v>
      </c>
      <c r="E13" s="39">
        <v>21</v>
      </c>
      <c r="F13" s="19" t="s">
        <v>24</v>
      </c>
      <c r="G13" s="40">
        <v>18</v>
      </c>
      <c r="H13" s="39">
        <v>15</v>
      </c>
      <c r="I13" s="19" t="s">
        <v>24</v>
      </c>
      <c r="J13" s="40">
        <v>21</v>
      </c>
      <c r="K13" s="39">
        <v>21</v>
      </c>
      <c r="L13" s="19" t="s">
        <v>24</v>
      </c>
      <c r="M13" s="40">
        <v>11</v>
      </c>
      <c r="N13" s="22">
        <f t="shared" si="0"/>
        <v>57</v>
      </c>
      <c r="O13" s="23">
        <f t="shared" si="1"/>
        <v>50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150</v>
      </c>
      <c r="D14" s="50" t="s">
        <v>135</v>
      </c>
      <c r="E14" s="39">
        <v>21</v>
      </c>
      <c r="F14" s="19" t="s">
        <v>24</v>
      </c>
      <c r="G14" s="40">
        <v>16</v>
      </c>
      <c r="H14" s="39">
        <v>21</v>
      </c>
      <c r="I14" s="19" t="s">
        <v>24</v>
      </c>
      <c r="J14" s="40">
        <v>16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32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151</v>
      </c>
      <c r="D15" s="50" t="s">
        <v>137</v>
      </c>
      <c r="E15" s="39">
        <v>21</v>
      </c>
      <c r="F15" s="19" t="s">
        <v>24</v>
      </c>
      <c r="G15" s="40">
        <v>16</v>
      </c>
      <c r="H15" s="39">
        <v>21</v>
      </c>
      <c r="I15" s="19" t="s">
        <v>24</v>
      </c>
      <c r="J15" s="40">
        <v>10</v>
      </c>
      <c r="K15" s="39"/>
      <c r="L15" s="19" t="s">
        <v>24</v>
      </c>
      <c r="M15" s="40"/>
      <c r="N15" s="22">
        <f>E15+H15+K15</f>
        <v>42</v>
      </c>
      <c r="O15" s="23">
        <f>G15+J15+M15</f>
        <v>26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152</v>
      </c>
      <c r="D16" s="50" t="s">
        <v>138</v>
      </c>
      <c r="E16" s="39">
        <v>21</v>
      </c>
      <c r="F16" s="19" t="s">
        <v>24</v>
      </c>
      <c r="G16" s="40">
        <v>10</v>
      </c>
      <c r="H16" s="39">
        <v>15</v>
      </c>
      <c r="I16" s="19" t="s">
        <v>24</v>
      </c>
      <c r="J16" s="40">
        <v>21</v>
      </c>
      <c r="K16" s="39">
        <v>21</v>
      </c>
      <c r="L16" s="19" t="s">
        <v>24</v>
      </c>
      <c r="M16" s="40">
        <v>11</v>
      </c>
      <c r="N16" s="22">
        <f>E16+H16+K16</f>
        <v>57</v>
      </c>
      <c r="O16" s="23">
        <f>G16+J16+M16</f>
        <v>42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TJ Jiskra Nejdek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330</v>
      </c>
      <c r="O18" s="26">
        <f t="shared" si="5"/>
        <v>287</v>
      </c>
      <c r="P18" s="25">
        <f t="shared" si="5"/>
        <v>11</v>
      </c>
      <c r="Q18" s="27">
        <f t="shared" si="5"/>
        <v>6</v>
      </c>
      <c r="R18" s="25">
        <f t="shared" si="5"/>
        <v>5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4" sqref="D4:P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44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92</v>
      </c>
      <c r="T4" s="196"/>
    </row>
    <row r="5" spans="2:20" ht="19.5" customHeight="1">
      <c r="B5" s="6" t="s">
        <v>4</v>
      </c>
      <c r="C5" s="44"/>
      <c r="D5" s="169" t="s">
        <v>50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74" t="s">
        <v>68</v>
      </c>
      <c r="T5" s="174"/>
    </row>
    <row r="6" spans="2:20" ht="19.5" customHeight="1" thickBot="1">
      <c r="B6" s="8" t="s">
        <v>5</v>
      </c>
      <c r="C6" s="9"/>
      <c r="D6" s="175" t="s">
        <v>66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TJ Sokol České Budějovice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106</v>
      </c>
      <c r="D9" s="51" t="s">
        <v>107</v>
      </c>
      <c r="E9" s="39">
        <v>21</v>
      </c>
      <c r="F9" s="20" t="s">
        <v>24</v>
      </c>
      <c r="G9" s="40">
        <v>9</v>
      </c>
      <c r="H9" s="39">
        <v>21</v>
      </c>
      <c r="I9" s="20" t="s">
        <v>24</v>
      </c>
      <c r="J9" s="40">
        <v>15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95</v>
      </c>
      <c r="D10" s="50" t="s">
        <v>108</v>
      </c>
      <c r="E10" s="39">
        <v>21</v>
      </c>
      <c r="F10" s="19" t="s">
        <v>24</v>
      </c>
      <c r="G10" s="40">
        <v>17</v>
      </c>
      <c r="H10" s="39">
        <v>21</v>
      </c>
      <c r="I10" s="19" t="s">
        <v>24</v>
      </c>
      <c r="J10" s="40">
        <v>18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35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97</v>
      </c>
      <c r="D11" s="50" t="s">
        <v>109</v>
      </c>
      <c r="E11" s="39">
        <v>21</v>
      </c>
      <c r="F11" s="19" t="s">
        <v>24</v>
      </c>
      <c r="G11" s="40">
        <v>12</v>
      </c>
      <c r="H11" s="39">
        <v>21</v>
      </c>
      <c r="I11" s="19" t="s">
        <v>24</v>
      </c>
      <c r="J11" s="40">
        <v>19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31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99</v>
      </c>
      <c r="D12" s="50" t="s">
        <v>110</v>
      </c>
      <c r="E12" s="39">
        <v>18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15</v>
      </c>
      <c r="K12" s="39">
        <v>21</v>
      </c>
      <c r="L12" s="19" t="s">
        <v>24</v>
      </c>
      <c r="M12" s="40">
        <v>16</v>
      </c>
      <c r="N12" s="22">
        <f t="shared" si="0"/>
        <v>60</v>
      </c>
      <c r="O12" s="23">
        <f t="shared" si="1"/>
        <v>52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101</v>
      </c>
      <c r="D13" s="50" t="s">
        <v>111</v>
      </c>
      <c r="E13" s="39">
        <v>17</v>
      </c>
      <c r="F13" s="19" t="s">
        <v>24</v>
      </c>
      <c r="G13" s="40">
        <v>21</v>
      </c>
      <c r="H13" s="39">
        <v>21</v>
      </c>
      <c r="I13" s="19" t="s">
        <v>24</v>
      </c>
      <c r="J13" s="40">
        <v>19</v>
      </c>
      <c r="K13" s="39">
        <v>19</v>
      </c>
      <c r="L13" s="19" t="s">
        <v>24</v>
      </c>
      <c r="M13" s="40">
        <v>21</v>
      </c>
      <c r="N13" s="22">
        <f t="shared" si="0"/>
        <v>57</v>
      </c>
      <c r="O13" s="23">
        <f t="shared" si="1"/>
        <v>61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102</v>
      </c>
      <c r="D14" s="50" t="s">
        <v>112</v>
      </c>
      <c r="E14" s="39">
        <v>22</v>
      </c>
      <c r="F14" s="19" t="s">
        <v>24</v>
      </c>
      <c r="G14" s="40">
        <v>20</v>
      </c>
      <c r="H14" s="39">
        <v>21</v>
      </c>
      <c r="I14" s="19" t="s">
        <v>24</v>
      </c>
      <c r="J14" s="40">
        <v>17</v>
      </c>
      <c r="K14" s="39"/>
      <c r="L14" s="19" t="s">
        <v>24</v>
      </c>
      <c r="M14" s="40"/>
      <c r="N14" s="22">
        <f t="shared" si="0"/>
        <v>43</v>
      </c>
      <c r="O14" s="23">
        <f t="shared" si="1"/>
        <v>37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103</v>
      </c>
      <c r="D15" s="50" t="s">
        <v>61</v>
      </c>
      <c r="E15" s="39">
        <v>21</v>
      </c>
      <c r="F15" s="19" t="s">
        <v>24</v>
      </c>
      <c r="G15" s="40">
        <v>12</v>
      </c>
      <c r="H15" s="39">
        <v>21</v>
      </c>
      <c r="I15" s="19" t="s">
        <v>24</v>
      </c>
      <c r="J15" s="40">
        <v>9</v>
      </c>
      <c r="K15" s="39"/>
      <c r="L15" s="19" t="s">
        <v>24</v>
      </c>
      <c r="M15" s="40"/>
      <c r="N15" s="22">
        <f>E15+H15+K15</f>
        <v>42</v>
      </c>
      <c r="O15" s="23">
        <f>G15+J15+M15</f>
        <v>21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113</v>
      </c>
      <c r="D16" s="50" t="s">
        <v>62</v>
      </c>
      <c r="E16" s="39">
        <v>10</v>
      </c>
      <c r="F16" s="19" t="s">
        <v>24</v>
      </c>
      <c r="G16" s="40">
        <v>21</v>
      </c>
      <c r="H16" s="39">
        <v>9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19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TJ Sokol Doubravka A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347</v>
      </c>
      <c r="O18" s="26">
        <f t="shared" si="5"/>
        <v>303</v>
      </c>
      <c r="P18" s="25">
        <f t="shared" si="5"/>
        <v>13</v>
      </c>
      <c r="Q18" s="27">
        <f t="shared" si="5"/>
        <v>5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105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55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128</v>
      </c>
      <c r="T4" s="196"/>
    </row>
    <row r="5" spans="2:20" ht="19.5" customHeight="1">
      <c r="B5" s="6" t="s">
        <v>4</v>
      </c>
      <c r="C5" s="44"/>
      <c r="D5" s="169" t="s">
        <v>29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97" t="s">
        <v>127</v>
      </c>
      <c r="T5" s="198"/>
    </row>
    <row r="6" spans="2:20" ht="19.5" customHeight="1" thickBot="1">
      <c r="B6" s="8" t="s">
        <v>5</v>
      </c>
      <c r="C6" s="9"/>
      <c r="D6" s="175" t="s">
        <v>129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BKV Plzeň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126</v>
      </c>
      <c r="D9" s="51" t="s">
        <v>125</v>
      </c>
      <c r="E9" s="39">
        <v>21</v>
      </c>
      <c r="F9" s="20" t="s">
        <v>24</v>
      </c>
      <c r="G9" s="40">
        <v>15</v>
      </c>
      <c r="H9" s="39">
        <v>21</v>
      </c>
      <c r="I9" s="20" t="s">
        <v>24</v>
      </c>
      <c r="J9" s="40">
        <v>10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25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 aca="true" t="shared" si="4" ref="R9:R17">IF(P9=2,1,0)</f>
        <v>1</v>
      </c>
      <c r="S9" s="21">
        <f aca="true" t="shared" si="5" ref="S9:S17">IF(Q9=2,1,0)</f>
        <v>0</v>
      </c>
      <c r="T9" s="52"/>
    </row>
    <row r="10" spans="2:20" ht="30" customHeight="1">
      <c r="B10" s="18" t="s">
        <v>23</v>
      </c>
      <c r="C10" s="50" t="s">
        <v>124</v>
      </c>
      <c r="D10" s="50" t="s">
        <v>123</v>
      </c>
      <c r="E10" s="39">
        <v>21</v>
      </c>
      <c r="F10" s="19" t="s">
        <v>24</v>
      </c>
      <c r="G10" s="40">
        <v>17</v>
      </c>
      <c r="H10" s="39">
        <v>20</v>
      </c>
      <c r="I10" s="19" t="s">
        <v>24</v>
      </c>
      <c r="J10" s="40">
        <v>22</v>
      </c>
      <c r="K10" s="39">
        <v>21</v>
      </c>
      <c r="L10" s="19" t="s">
        <v>24</v>
      </c>
      <c r="M10" s="40">
        <v>16</v>
      </c>
      <c r="N10" s="22">
        <f t="shared" si="0"/>
        <v>62</v>
      </c>
      <c r="O10" s="23">
        <f t="shared" si="1"/>
        <v>55</v>
      </c>
      <c r="P10" s="24">
        <f t="shared" si="2"/>
        <v>2</v>
      </c>
      <c r="Q10" s="19">
        <f t="shared" si="3"/>
        <v>1</v>
      </c>
      <c r="R10" s="35">
        <f t="shared" si="4"/>
        <v>1</v>
      </c>
      <c r="S10" s="21">
        <f t="shared" si="5"/>
        <v>0</v>
      </c>
      <c r="T10" s="52"/>
    </row>
    <row r="11" spans="2:20" ht="30" customHeight="1">
      <c r="B11" s="18" t="s">
        <v>22</v>
      </c>
      <c r="C11" s="50" t="s">
        <v>122</v>
      </c>
      <c r="D11" s="50" t="s">
        <v>121</v>
      </c>
      <c r="E11" s="39">
        <v>17</v>
      </c>
      <c r="F11" s="19" t="s">
        <v>24</v>
      </c>
      <c r="G11" s="40">
        <v>21</v>
      </c>
      <c r="H11" s="39">
        <v>12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29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5"/>
        <v>1</v>
      </c>
      <c r="T11" s="52"/>
    </row>
    <row r="12" spans="2:20" ht="30" customHeight="1">
      <c r="B12" s="18" t="s">
        <v>21</v>
      </c>
      <c r="C12" s="50" t="s">
        <v>120</v>
      </c>
      <c r="D12" s="50" t="s">
        <v>119</v>
      </c>
      <c r="E12" s="39">
        <v>21</v>
      </c>
      <c r="F12" s="19" t="s">
        <v>24</v>
      </c>
      <c r="G12" s="40">
        <v>18</v>
      </c>
      <c r="H12" s="39">
        <v>21</v>
      </c>
      <c r="I12" s="19" t="s">
        <v>24</v>
      </c>
      <c r="J12" s="40">
        <v>6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24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5"/>
        <v>0</v>
      </c>
      <c r="T12" s="52"/>
    </row>
    <row r="13" spans="2:20" ht="30" customHeight="1">
      <c r="B13" s="18" t="s">
        <v>20</v>
      </c>
      <c r="C13" s="50" t="s">
        <v>118</v>
      </c>
      <c r="D13" s="50" t="s">
        <v>45</v>
      </c>
      <c r="E13" s="39">
        <v>14</v>
      </c>
      <c r="F13" s="19" t="s">
        <v>24</v>
      </c>
      <c r="G13" s="40">
        <v>21</v>
      </c>
      <c r="H13" s="39">
        <v>15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29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5"/>
        <v>1</v>
      </c>
      <c r="T13" s="52"/>
    </row>
    <row r="14" spans="2:20" ht="30" customHeight="1">
      <c r="B14" s="18" t="s">
        <v>19</v>
      </c>
      <c r="C14" s="50" t="s">
        <v>117</v>
      </c>
      <c r="D14" s="50" t="s">
        <v>63</v>
      </c>
      <c r="E14" s="39">
        <v>19</v>
      </c>
      <c r="F14" s="19" t="s">
        <v>24</v>
      </c>
      <c r="G14" s="40">
        <v>21</v>
      </c>
      <c r="H14" s="39">
        <v>19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38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5"/>
        <v>1</v>
      </c>
      <c r="T14" s="52"/>
    </row>
    <row r="15" spans="2:20" ht="30" customHeight="1">
      <c r="B15" s="18" t="s">
        <v>25</v>
      </c>
      <c r="C15" s="50" t="s">
        <v>116</v>
      </c>
      <c r="D15" s="50" t="s">
        <v>104</v>
      </c>
      <c r="E15" s="39">
        <v>21</v>
      </c>
      <c r="F15" s="19" t="s">
        <v>24</v>
      </c>
      <c r="G15" s="40">
        <v>13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 t="shared" si="0"/>
        <v>42</v>
      </c>
      <c r="O15" s="23">
        <f t="shared" si="1"/>
        <v>24</v>
      </c>
      <c r="P15" s="24">
        <f t="shared" si="2"/>
        <v>2</v>
      </c>
      <c r="Q15" s="19">
        <f t="shared" si="3"/>
        <v>0</v>
      </c>
      <c r="R15" s="35">
        <f t="shared" si="4"/>
        <v>1</v>
      </c>
      <c r="S15" s="21">
        <f t="shared" si="5"/>
        <v>0</v>
      </c>
      <c r="T15" s="52"/>
    </row>
    <row r="16" spans="2:20" ht="30" customHeight="1">
      <c r="B16" s="18" t="s">
        <v>18</v>
      </c>
      <c r="C16" s="50" t="s">
        <v>115</v>
      </c>
      <c r="D16" s="50" t="s">
        <v>114</v>
      </c>
      <c r="E16" s="39">
        <v>21</v>
      </c>
      <c r="F16" s="19" t="s">
        <v>24</v>
      </c>
      <c r="G16" s="40">
        <v>13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 t="shared" si="0"/>
        <v>42</v>
      </c>
      <c r="O16" s="23">
        <f t="shared" si="1"/>
        <v>31</v>
      </c>
      <c r="P16" s="24">
        <f t="shared" si="2"/>
        <v>2</v>
      </c>
      <c r="Q16" s="19">
        <f t="shared" si="3"/>
        <v>0</v>
      </c>
      <c r="R16" s="35">
        <f t="shared" si="4"/>
        <v>1</v>
      </c>
      <c r="S16" s="21">
        <f t="shared" si="5"/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5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USK Plzeň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6" ref="N18:S18">SUM(N9:N17)</f>
        <v>326</v>
      </c>
      <c r="O18" s="26">
        <f t="shared" si="6"/>
        <v>285</v>
      </c>
      <c r="P18" s="25">
        <f t="shared" si="6"/>
        <v>10</v>
      </c>
      <c r="Q18" s="27">
        <f t="shared" si="6"/>
        <v>7</v>
      </c>
      <c r="R18" s="25">
        <f t="shared" si="6"/>
        <v>5</v>
      </c>
      <c r="S18" s="26">
        <f t="shared" si="6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E7:M7"/>
    <mergeCell ref="N7:O7"/>
    <mergeCell ref="P7:Q7"/>
    <mergeCell ref="R7:S7"/>
    <mergeCell ref="C18:M18"/>
    <mergeCell ref="D4:P4"/>
    <mergeCell ref="D6:P6"/>
    <mergeCell ref="D5:P5"/>
    <mergeCell ref="D3:P3"/>
    <mergeCell ref="S4:T4"/>
    <mergeCell ref="S5:T5"/>
    <mergeCell ref="Q4:R4"/>
    <mergeCell ref="Q5:R5"/>
    <mergeCell ref="Q3:R3"/>
    <mergeCell ref="S3:T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57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141</v>
      </c>
      <c r="T4" s="196"/>
    </row>
    <row r="5" spans="2:20" ht="19.5" customHeight="1">
      <c r="B5" s="6" t="s">
        <v>4</v>
      </c>
      <c r="C5" s="44"/>
      <c r="D5" s="169" t="s">
        <v>50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74" t="s">
        <v>68</v>
      </c>
      <c r="T5" s="174"/>
    </row>
    <row r="6" spans="2:20" ht="19.5" customHeight="1" thickBot="1">
      <c r="B6" s="8" t="s">
        <v>5</v>
      </c>
      <c r="C6" s="9"/>
      <c r="D6" s="175" t="s">
        <v>142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TJ Sokol České Budějovice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143</v>
      </c>
      <c r="D9" s="51" t="s">
        <v>153</v>
      </c>
      <c r="E9" s="39">
        <v>21</v>
      </c>
      <c r="F9" s="20" t="s">
        <v>24</v>
      </c>
      <c r="G9" s="40">
        <v>17</v>
      </c>
      <c r="H9" s="39">
        <v>21</v>
      </c>
      <c r="I9" s="20" t="s">
        <v>24</v>
      </c>
      <c r="J9" s="40">
        <v>12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145</v>
      </c>
      <c r="D10" s="50" t="s">
        <v>154</v>
      </c>
      <c r="E10" s="39">
        <v>21</v>
      </c>
      <c r="F10" s="19" t="s">
        <v>24</v>
      </c>
      <c r="G10" s="40">
        <v>17</v>
      </c>
      <c r="H10" s="39">
        <v>19</v>
      </c>
      <c r="I10" s="19" t="s">
        <v>24</v>
      </c>
      <c r="J10" s="40">
        <v>21</v>
      </c>
      <c r="K10" s="39">
        <v>21</v>
      </c>
      <c r="L10" s="19" t="s">
        <v>24</v>
      </c>
      <c r="M10" s="40">
        <v>18</v>
      </c>
      <c r="N10" s="22">
        <f t="shared" si="0"/>
        <v>61</v>
      </c>
      <c r="O10" s="23">
        <f t="shared" si="1"/>
        <v>56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140</v>
      </c>
      <c r="D11" s="50" t="s">
        <v>155</v>
      </c>
      <c r="E11" s="39">
        <v>0</v>
      </c>
      <c r="F11" s="19" t="s">
        <v>24</v>
      </c>
      <c r="G11" s="40">
        <v>21</v>
      </c>
      <c r="H11" s="39">
        <v>0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147</v>
      </c>
      <c r="D12" s="50" t="s">
        <v>156</v>
      </c>
      <c r="E12" s="39">
        <v>21</v>
      </c>
      <c r="F12" s="19" t="s">
        <v>24</v>
      </c>
      <c r="G12" s="40">
        <v>19</v>
      </c>
      <c r="H12" s="39">
        <v>21</v>
      </c>
      <c r="I12" s="19" t="s">
        <v>24</v>
      </c>
      <c r="J12" s="40">
        <v>9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149</v>
      </c>
      <c r="D13" s="50" t="s">
        <v>157</v>
      </c>
      <c r="E13" s="39">
        <v>17</v>
      </c>
      <c r="F13" s="19" t="s">
        <v>24</v>
      </c>
      <c r="G13" s="40">
        <v>21</v>
      </c>
      <c r="H13" s="39">
        <v>21</v>
      </c>
      <c r="I13" s="19" t="s">
        <v>24</v>
      </c>
      <c r="J13" s="40">
        <v>18</v>
      </c>
      <c r="K13" s="39">
        <v>21</v>
      </c>
      <c r="L13" s="19" t="s">
        <v>24</v>
      </c>
      <c r="M13" s="40">
        <v>16</v>
      </c>
      <c r="N13" s="22">
        <f t="shared" si="0"/>
        <v>59</v>
      </c>
      <c r="O13" s="23">
        <f t="shared" si="1"/>
        <v>55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150</v>
      </c>
      <c r="D14" s="50" t="s">
        <v>111</v>
      </c>
      <c r="E14" s="39">
        <v>21</v>
      </c>
      <c r="F14" s="19" t="s">
        <v>24</v>
      </c>
      <c r="G14" s="40">
        <v>19</v>
      </c>
      <c r="H14" s="39">
        <v>21</v>
      </c>
      <c r="I14" s="19" t="s">
        <v>24</v>
      </c>
      <c r="J14" s="40">
        <v>16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35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151</v>
      </c>
      <c r="D15" s="50" t="s">
        <v>61</v>
      </c>
      <c r="E15" s="39">
        <v>21</v>
      </c>
      <c r="F15" s="19" t="s">
        <v>24</v>
      </c>
      <c r="G15" s="40">
        <v>11</v>
      </c>
      <c r="H15" s="39">
        <v>22</v>
      </c>
      <c r="I15" s="19" t="s">
        <v>24</v>
      </c>
      <c r="J15" s="40">
        <v>20</v>
      </c>
      <c r="K15" s="39"/>
      <c r="L15" s="19" t="s">
        <v>24</v>
      </c>
      <c r="M15" s="40"/>
      <c r="N15" s="22">
        <f>E15+H15+K15</f>
        <v>43</v>
      </c>
      <c r="O15" s="23">
        <f>G15+J15+M15</f>
        <v>31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152</v>
      </c>
      <c r="D16" s="50" t="s">
        <v>112</v>
      </c>
      <c r="E16" s="39">
        <v>21</v>
      </c>
      <c r="F16" s="19" t="s">
        <v>24</v>
      </c>
      <c r="G16" s="40">
        <v>15</v>
      </c>
      <c r="H16" s="39">
        <v>19</v>
      </c>
      <c r="I16" s="19" t="s">
        <v>24</v>
      </c>
      <c r="J16" s="40">
        <v>21</v>
      </c>
      <c r="K16" s="39">
        <v>21</v>
      </c>
      <c r="L16" s="19" t="s">
        <v>24</v>
      </c>
      <c r="M16" s="40">
        <v>16</v>
      </c>
      <c r="N16" s="22">
        <f>E16+H16+K16</f>
        <v>61</v>
      </c>
      <c r="O16" s="23">
        <f>G16+J16+M16</f>
        <v>52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TJ Jiskra Nejdek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350</v>
      </c>
      <c r="O18" s="26">
        <f t="shared" si="5"/>
        <v>328</v>
      </c>
      <c r="P18" s="25">
        <f t="shared" si="5"/>
        <v>14</v>
      </c>
      <c r="Q18" s="27">
        <f t="shared" si="5"/>
        <v>5</v>
      </c>
      <c r="R18" s="25">
        <f t="shared" si="5"/>
        <v>7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44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92</v>
      </c>
      <c r="T4" s="196"/>
    </row>
    <row r="5" spans="2:20" ht="19.5" customHeight="1">
      <c r="B5" s="6" t="s">
        <v>4</v>
      </c>
      <c r="C5" s="44"/>
      <c r="D5" s="169" t="s">
        <v>29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74" t="s">
        <v>68</v>
      </c>
      <c r="T5" s="174"/>
    </row>
    <row r="6" spans="2:20" ht="19.5" customHeight="1" thickBot="1">
      <c r="B6" s="8" t="s">
        <v>5</v>
      </c>
      <c r="C6" s="9"/>
      <c r="D6" s="175" t="s">
        <v>66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BKV Plzeň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93</v>
      </c>
      <c r="D9" s="51" t="s">
        <v>94</v>
      </c>
      <c r="E9" s="39">
        <v>15</v>
      </c>
      <c r="F9" s="20" t="s">
        <v>24</v>
      </c>
      <c r="G9" s="40">
        <v>21</v>
      </c>
      <c r="H9" s="39">
        <v>11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26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95</v>
      </c>
      <c r="D10" s="50" t="s">
        <v>96</v>
      </c>
      <c r="E10" s="39">
        <v>21</v>
      </c>
      <c r="F10" s="19" t="s">
        <v>24</v>
      </c>
      <c r="G10" s="40">
        <v>16</v>
      </c>
      <c r="H10" s="39">
        <v>22</v>
      </c>
      <c r="I10" s="19" t="s">
        <v>24</v>
      </c>
      <c r="J10" s="40">
        <v>20</v>
      </c>
      <c r="K10" s="39"/>
      <c r="L10" s="19" t="s">
        <v>24</v>
      </c>
      <c r="M10" s="40"/>
      <c r="N10" s="22">
        <f t="shared" si="0"/>
        <v>43</v>
      </c>
      <c r="O10" s="23">
        <f t="shared" si="1"/>
        <v>36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97</v>
      </c>
      <c r="D11" s="50" t="s">
        <v>98</v>
      </c>
      <c r="E11" s="39">
        <v>21</v>
      </c>
      <c r="F11" s="19" t="s">
        <v>24</v>
      </c>
      <c r="G11" s="40">
        <v>10</v>
      </c>
      <c r="H11" s="39">
        <v>21</v>
      </c>
      <c r="I11" s="19" t="s">
        <v>24</v>
      </c>
      <c r="J11" s="40">
        <v>14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24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99</v>
      </c>
      <c r="D12" s="50" t="s">
        <v>100</v>
      </c>
      <c r="E12" s="39">
        <v>20</v>
      </c>
      <c r="F12" s="19" t="s">
        <v>24</v>
      </c>
      <c r="G12" s="40">
        <v>22</v>
      </c>
      <c r="H12" s="39">
        <v>21</v>
      </c>
      <c r="I12" s="19" t="s">
        <v>24</v>
      </c>
      <c r="J12" s="40">
        <v>16</v>
      </c>
      <c r="K12" s="39">
        <v>12</v>
      </c>
      <c r="L12" s="19" t="s">
        <v>24</v>
      </c>
      <c r="M12" s="40">
        <v>21</v>
      </c>
      <c r="N12" s="22">
        <f t="shared" si="0"/>
        <v>53</v>
      </c>
      <c r="O12" s="23">
        <f t="shared" si="1"/>
        <v>59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101</v>
      </c>
      <c r="D13" s="50" t="s">
        <v>30</v>
      </c>
      <c r="E13" s="39">
        <v>14</v>
      </c>
      <c r="F13" s="19" t="s">
        <v>24</v>
      </c>
      <c r="G13" s="40">
        <v>21</v>
      </c>
      <c r="H13" s="39">
        <v>13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27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102</v>
      </c>
      <c r="D14" s="50" t="s">
        <v>45</v>
      </c>
      <c r="E14" s="39">
        <v>21</v>
      </c>
      <c r="F14" s="19" t="s">
        <v>24</v>
      </c>
      <c r="G14" s="40">
        <v>16</v>
      </c>
      <c r="H14" s="39">
        <v>21</v>
      </c>
      <c r="I14" s="19" t="s">
        <v>24</v>
      </c>
      <c r="J14" s="40">
        <v>17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33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103</v>
      </c>
      <c r="D15" s="50" t="s">
        <v>104</v>
      </c>
      <c r="E15" s="39">
        <v>21</v>
      </c>
      <c r="F15" s="19" t="s">
        <v>24</v>
      </c>
      <c r="G15" s="40">
        <v>14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>E15+H15+K15</f>
        <v>42</v>
      </c>
      <c r="O15" s="23">
        <f>G15+J15+M15</f>
        <v>25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60</v>
      </c>
      <c r="D16" s="50" t="s">
        <v>63</v>
      </c>
      <c r="E16" s="39">
        <v>22</v>
      </c>
      <c r="F16" s="19" t="s">
        <v>24</v>
      </c>
      <c r="G16" s="40">
        <v>20</v>
      </c>
      <c r="H16" s="39">
        <v>21</v>
      </c>
      <c r="I16" s="19" t="s">
        <v>24</v>
      </c>
      <c r="J16" s="40">
        <v>12</v>
      </c>
      <c r="K16" s="39"/>
      <c r="L16" s="19" t="s">
        <v>24</v>
      </c>
      <c r="M16" s="40"/>
      <c r="N16" s="22">
        <f>E16+H16+K16</f>
        <v>43</v>
      </c>
      <c r="O16" s="23">
        <f>G16+J16+M16</f>
        <v>32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TJ Sokol Doubravka A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318</v>
      </c>
      <c r="O18" s="26">
        <f t="shared" si="5"/>
        <v>293</v>
      </c>
      <c r="P18" s="25">
        <f t="shared" si="5"/>
        <v>11</v>
      </c>
      <c r="Q18" s="27">
        <f t="shared" si="5"/>
        <v>6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105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55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128</v>
      </c>
      <c r="T4" s="196"/>
    </row>
    <row r="5" spans="2:20" ht="19.5" customHeight="1">
      <c r="B5" s="6" t="s">
        <v>4</v>
      </c>
      <c r="C5" s="44"/>
      <c r="D5" s="169" t="s">
        <v>130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97" t="s">
        <v>127</v>
      </c>
      <c r="T5" s="198"/>
    </row>
    <row r="6" spans="2:20" ht="19.5" customHeight="1" thickBot="1">
      <c r="B6" s="8" t="s">
        <v>5</v>
      </c>
      <c r="C6" s="9"/>
      <c r="D6" s="175" t="s">
        <v>129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28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SKB Český Krumlov "B"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126</v>
      </c>
      <c r="D9" s="51" t="s">
        <v>131</v>
      </c>
      <c r="E9" s="39">
        <v>27</v>
      </c>
      <c r="F9" s="20" t="s">
        <v>24</v>
      </c>
      <c r="G9" s="40">
        <v>25</v>
      </c>
      <c r="H9" s="39">
        <v>22</v>
      </c>
      <c r="I9" s="20" t="s">
        <v>24</v>
      </c>
      <c r="J9" s="40">
        <v>20</v>
      </c>
      <c r="K9" s="39"/>
      <c r="L9" s="20" t="s">
        <v>24</v>
      </c>
      <c r="M9" s="40"/>
      <c r="N9" s="22">
        <f aca="true" t="shared" si="0" ref="N9:N17">E9+H9+K9</f>
        <v>49</v>
      </c>
      <c r="O9" s="23">
        <f aca="true" t="shared" si="1" ref="O9:O17">G9+J9+M9</f>
        <v>45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124</v>
      </c>
      <c r="D10" s="50" t="s">
        <v>132</v>
      </c>
      <c r="E10" s="39">
        <v>21</v>
      </c>
      <c r="F10" s="19" t="s">
        <v>24</v>
      </c>
      <c r="G10" s="40">
        <v>15</v>
      </c>
      <c r="H10" s="39">
        <v>18</v>
      </c>
      <c r="I10" s="19" t="s">
        <v>24</v>
      </c>
      <c r="J10" s="40">
        <v>21</v>
      </c>
      <c r="K10" s="39">
        <v>22</v>
      </c>
      <c r="L10" s="19" t="s">
        <v>24</v>
      </c>
      <c r="M10" s="40">
        <v>20</v>
      </c>
      <c r="N10" s="22">
        <f t="shared" si="0"/>
        <v>61</v>
      </c>
      <c r="O10" s="23">
        <f t="shared" si="1"/>
        <v>56</v>
      </c>
      <c r="P10" s="24">
        <f t="shared" si="2"/>
        <v>2</v>
      </c>
      <c r="Q10" s="19">
        <f t="shared" si="3"/>
        <v>1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122</v>
      </c>
      <c r="D11" s="50" t="s">
        <v>140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120</v>
      </c>
      <c r="D12" s="50" t="s">
        <v>133</v>
      </c>
      <c r="E12" s="39">
        <v>17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17</v>
      </c>
      <c r="K12" s="39">
        <v>16</v>
      </c>
      <c r="L12" s="19" t="s">
        <v>24</v>
      </c>
      <c r="M12" s="40">
        <v>21</v>
      </c>
      <c r="N12" s="22">
        <f t="shared" si="0"/>
        <v>54</v>
      </c>
      <c r="O12" s="23">
        <f t="shared" si="1"/>
        <v>59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118</v>
      </c>
      <c r="D13" s="50" t="s">
        <v>134</v>
      </c>
      <c r="E13" s="39">
        <v>14</v>
      </c>
      <c r="F13" s="19" t="s">
        <v>24</v>
      </c>
      <c r="G13" s="40">
        <v>21</v>
      </c>
      <c r="H13" s="39">
        <v>7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21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117</v>
      </c>
      <c r="D14" s="50" t="s">
        <v>135</v>
      </c>
      <c r="E14" s="39">
        <v>21</v>
      </c>
      <c r="F14" s="19" t="s">
        <v>24</v>
      </c>
      <c r="G14" s="40">
        <v>15</v>
      </c>
      <c r="H14" s="39">
        <v>21</v>
      </c>
      <c r="I14" s="19" t="s">
        <v>24</v>
      </c>
      <c r="J14" s="40">
        <v>10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25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136</v>
      </c>
      <c r="D15" s="50" t="s">
        <v>137</v>
      </c>
      <c r="E15" s="39">
        <v>19</v>
      </c>
      <c r="F15" s="19" t="s">
        <v>24</v>
      </c>
      <c r="G15" s="40">
        <v>21</v>
      </c>
      <c r="H15" s="39">
        <v>22</v>
      </c>
      <c r="I15" s="19" t="s">
        <v>24</v>
      </c>
      <c r="J15" s="40">
        <v>20</v>
      </c>
      <c r="K15" s="39">
        <v>19</v>
      </c>
      <c r="L15" s="19" t="s">
        <v>24</v>
      </c>
      <c r="M15" s="40">
        <v>21</v>
      </c>
      <c r="N15" s="22">
        <f>E15+H15+K15</f>
        <v>60</v>
      </c>
      <c r="O15" s="23">
        <f>G15+J15+M15</f>
        <v>62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115</v>
      </c>
      <c r="D16" s="50" t="s">
        <v>138</v>
      </c>
      <c r="E16" s="39">
        <v>21</v>
      </c>
      <c r="F16" s="19" t="s">
        <v>24</v>
      </c>
      <c r="G16" s="40">
        <v>16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>E16+H16+K16</f>
        <v>42</v>
      </c>
      <c r="O16" s="23">
        <f>G16+J16+M16</f>
        <v>34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USK Plzeň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371</v>
      </c>
      <c r="O18" s="26">
        <f t="shared" si="5"/>
        <v>323</v>
      </c>
      <c r="P18" s="25">
        <f t="shared" si="5"/>
        <v>12</v>
      </c>
      <c r="Q18" s="27">
        <f t="shared" si="5"/>
        <v>7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139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50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272</v>
      </c>
      <c r="T4" s="196"/>
    </row>
    <row r="5" spans="2:20" ht="19.5" customHeight="1">
      <c r="B5" s="6" t="s">
        <v>4</v>
      </c>
      <c r="C5" s="44"/>
      <c r="D5" s="169" t="s">
        <v>57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74" t="s">
        <v>68</v>
      </c>
      <c r="T5" s="174"/>
    </row>
    <row r="6" spans="2:20" ht="19.5" customHeight="1" thickBot="1">
      <c r="B6" s="8" t="s">
        <v>5</v>
      </c>
      <c r="C6" s="9"/>
      <c r="D6" s="175" t="s">
        <v>302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65</v>
      </c>
      <c r="T6" s="38" t="s">
        <v>27</v>
      </c>
    </row>
    <row r="7" spans="2:20" ht="24.75" customHeight="1">
      <c r="B7" s="10"/>
      <c r="C7" s="11" t="str">
        <f>D4</f>
        <v>TJ Sokol České Budějovice</v>
      </c>
      <c r="D7" s="11" t="str">
        <f>D5</f>
        <v>TJ Jiskra Nejdek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303</v>
      </c>
      <c r="D9" s="51" t="s">
        <v>304</v>
      </c>
      <c r="E9" s="39">
        <v>16</v>
      </c>
      <c r="F9" s="20" t="s">
        <v>24</v>
      </c>
      <c r="G9" s="40">
        <v>21</v>
      </c>
      <c r="H9" s="39">
        <v>21</v>
      </c>
      <c r="I9" s="20" t="s">
        <v>24</v>
      </c>
      <c r="J9" s="40">
        <v>19</v>
      </c>
      <c r="K9" s="39">
        <v>12</v>
      </c>
      <c r="L9" s="20" t="s">
        <v>24</v>
      </c>
      <c r="M9" s="40">
        <v>21</v>
      </c>
      <c r="N9" s="22">
        <f aca="true" t="shared" si="0" ref="N9:N17">E9+H9+K9</f>
        <v>49</v>
      </c>
      <c r="O9" s="23">
        <f aca="true" t="shared" si="1" ref="O9:O17">G9+J9+M9</f>
        <v>61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140</v>
      </c>
      <c r="D10" s="50" t="s">
        <v>140</v>
      </c>
      <c r="E10" s="39"/>
      <c r="F10" s="19" t="s">
        <v>24</v>
      </c>
      <c r="G10" s="40"/>
      <c r="H10" s="39"/>
      <c r="I10" s="19" t="s">
        <v>24</v>
      </c>
      <c r="J10" s="40"/>
      <c r="K10" s="39"/>
      <c r="L10" s="19" t="s">
        <v>24</v>
      </c>
      <c r="M10" s="40"/>
      <c r="N10" s="22">
        <f t="shared" si="0"/>
        <v>0</v>
      </c>
      <c r="O10" s="23">
        <f t="shared" si="1"/>
        <v>0</v>
      </c>
      <c r="P10" s="24">
        <f t="shared" si="2"/>
        <v>0</v>
      </c>
      <c r="Q10" s="19">
        <f t="shared" si="3"/>
        <v>0</v>
      </c>
      <c r="R10" s="35">
        <f aca="true" t="shared" si="4" ref="R10:S17">IF(P10=2,1,0)</f>
        <v>0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305</v>
      </c>
      <c r="D11" s="50" t="s">
        <v>306</v>
      </c>
      <c r="E11" s="39">
        <v>8</v>
      </c>
      <c r="F11" s="19" t="s">
        <v>24</v>
      </c>
      <c r="G11" s="40">
        <v>21</v>
      </c>
      <c r="H11" s="39">
        <v>10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18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307</v>
      </c>
      <c r="D12" s="50" t="s">
        <v>308</v>
      </c>
      <c r="E12" s="39">
        <v>18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18</v>
      </c>
      <c r="K12" s="39">
        <v>19</v>
      </c>
      <c r="L12" s="19" t="s">
        <v>24</v>
      </c>
      <c r="M12" s="40">
        <v>21</v>
      </c>
      <c r="N12" s="22">
        <f t="shared" si="0"/>
        <v>58</v>
      </c>
      <c r="O12" s="23">
        <f t="shared" si="1"/>
        <v>60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157</v>
      </c>
      <c r="D13" s="50" t="s">
        <v>215</v>
      </c>
      <c r="E13" s="39">
        <v>12</v>
      </c>
      <c r="F13" s="19" t="s">
        <v>24</v>
      </c>
      <c r="G13" s="40">
        <v>21</v>
      </c>
      <c r="H13" s="39">
        <v>18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111</v>
      </c>
      <c r="D14" s="50" t="s">
        <v>149</v>
      </c>
      <c r="E14" s="39">
        <v>24</v>
      </c>
      <c r="F14" s="19" t="s">
        <v>24</v>
      </c>
      <c r="G14" s="40">
        <v>26</v>
      </c>
      <c r="H14" s="39">
        <v>19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43</v>
      </c>
      <c r="O14" s="23">
        <f t="shared" si="1"/>
        <v>47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61</v>
      </c>
      <c r="D15" s="50" t="s">
        <v>151</v>
      </c>
      <c r="E15" s="39">
        <v>16</v>
      </c>
      <c r="F15" s="19" t="s">
        <v>24</v>
      </c>
      <c r="G15" s="40">
        <v>21</v>
      </c>
      <c r="H15" s="39">
        <v>18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34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62</v>
      </c>
      <c r="D16" s="50" t="s">
        <v>150</v>
      </c>
      <c r="E16" s="39">
        <v>19</v>
      </c>
      <c r="F16" s="19" t="s">
        <v>24</v>
      </c>
      <c r="G16" s="40">
        <v>21</v>
      </c>
      <c r="H16" s="39">
        <v>15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34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TJ Jiskra Nejdek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266</v>
      </c>
      <c r="O18" s="26">
        <f t="shared" si="5"/>
        <v>336</v>
      </c>
      <c r="P18" s="25">
        <f t="shared" si="5"/>
        <v>2</v>
      </c>
      <c r="Q18" s="27">
        <f t="shared" si="5"/>
        <v>14</v>
      </c>
      <c r="R18" s="25">
        <f t="shared" si="5"/>
        <v>0</v>
      </c>
      <c r="S18" s="26">
        <f t="shared" si="5"/>
        <v>7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310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29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263</v>
      </c>
      <c r="T4" s="196"/>
    </row>
    <row r="5" spans="2:20" ht="19.5" customHeight="1">
      <c r="B5" s="6" t="s">
        <v>4</v>
      </c>
      <c r="C5" s="44"/>
      <c r="D5" s="169" t="s">
        <v>55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97" t="s">
        <v>162</v>
      </c>
      <c r="T5" s="198"/>
    </row>
    <row r="6" spans="2:20" ht="19.5" customHeight="1" thickBot="1">
      <c r="B6" s="8" t="s">
        <v>5</v>
      </c>
      <c r="C6" s="9"/>
      <c r="D6" s="175" t="s">
        <v>218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65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USK Plzeň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164</v>
      </c>
      <c r="D9" s="51" t="s">
        <v>264</v>
      </c>
      <c r="E9" s="39">
        <v>22</v>
      </c>
      <c r="F9" s="20" t="s">
        <v>24</v>
      </c>
      <c r="G9" s="40">
        <v>20</v>
      </c>
      <c r="H9" s="39">
        <v>21</v>
      </c>
      <c r="I9" s="20" t="s">
        <v>24</v>
      </c>
      <c r="J9" s="40">
        <v>23</v>
      </c>
      <c r="K9" s="39">
        <v>21</v>
      </c>
      <c r="L9" s="20" t="s">
        <v>24</v>
      </c>
      <c r="M9" s="40">
        <v>18</v>
      </c>
      <c r="N9" s="22">
        <f aca="true" t="shared" si="0" ref="N9:N17">E9+H9+K9</f>
        <v>64</v>
      </c>
      <c r="O9" s="23">
        <f aca="true" t="shared" si="1" ref="O9:O17">G9+J9+M9</f>
        <v>61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1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265</v>
      </c>
      <c r="D10" s="50" t="s">
        <v>266</v>
      </c>
      <c r="E10" s="39">
        <v>21</v>
      </c>
      <c r="F10" s="19" t="s">
        <v>24</v>
      </c>
      <c r="G10" s="40">
        <v>16</v>
      </c>
      <c r="H10" s="39">
        <v>21</v>
      </c>
      <c r="I10" s="19" t="s">
        <v>24</v>
      </c>
      <c r="J10" s="40">
        <v>19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35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224</v>
      </c>
      <c r="D11" s="50" t="s">
        <v>267</v>
      </c>
      <c r="E11" s="39">
        <v>21</v>
      </c>
      <c r="F11" s="19" t="s">
        <v>24</v>
      </c>
      <c r="G11" s="40">
        <v>12</v>
      </c>
      <c r="H11" s="39">
        <v>21</v>
      </c>
      <c r="I11" s="19" t="s">
        <v>24</v>
      </c>
      <c r="J11" s="40">
        <v>18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268</v>
      </c>
      <c r="D12" s="50" t="s">
        <v>269</v>
      </c>
      <c r="E12" s="39">
        <v>18</v>
      </c>
      <c r="F12" s="19" t="s">
        <v>24</v>
      </c>
      <c r="G12" s="40">
        <v>21</v>
      </c>
      <c r="H12" s="39">
        <v>16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34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30</v>
      </c>
      <c r="D13" s="50" t="s">
        <v>118</v>
      </c>
      <c r="E13" s="39">
        <v>18</v>
      </c>
      <c r="F13" s="19" t="s">
        <v>24</v>
      </c>
      <c r="G13" s="40">
        <v>21</v>
      </c>
      <c r="H13" s="39">
        <v>9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27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45</v>
      </c>
      <c r="D14" s="50" t="s">
        <v>117</v>
      </c>
      <c r="E14" s="39">
        <v>21</v>
      </c>
      <c r="F14" s="19" t="s">
        <v>24</v>
      </c>
      <c r="G14" s="40">
        <v>14</v>
      </c>
      <c r="H14" s="39">
        <v>23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44</v>
      </c>
      <c r="O14" s="23">
        <f t="shared" si="1"/>
        <v>35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104</v>
      </c>
      <c r="D15" s="50" t="s">
        <v>116</v>
      </c>
      <c r="E15" s="39">
        <v>14</v>
      </c>
      <c r="F15" s="19" t="s">
        <v>24</v>
      </c>
      <c r="G15" s="40">
        <v>21</v>
      </c>
      <c r="H15" s="39">
        <v>13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27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63</v>
      </c>
      <c r="D16" s="50" t="s">
        <v>115</v>
      </c>
      <c r="E16" s="39">
        <v>17</v>
      </c>
      <c r="F16" s="19" t="s">
        <v>24</v>
      </c>
      <c r="G16" s="40">
        <v>21</v>
      </c>
      <c r="H16" s="39">
        <v>12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29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 t="s">
        <v>258</v>
      </c>
      <c r="C17" s="85" t="s">
        <v>171</v>
      </c>
      <c r="D17" s="85" t="s">
        <v>251</v>
      </c>
      <c r="E17" s="86">
        <v>17</v>
      </c>
      <c r="F17" s="87" t="s">
        <v>24</v>
      </c>
      <c r="G17" s="88">
        <v>21</v>
      </c>
      <c r="H17" s="86">
        <v>12</v>
      </c>
      <c r="I17" s="87" t="s">
        <v>24</v>
      </c>
      <c r="J17" s="88">
        <v>21</v>
      </c>
      <c r="K17" s="86"/>
      <c r="L17" s="87" t="s">
        <v>24</v>
      </c>
      <c r="M17" s="88"/>
      <c r="N17" s="89">
        <f t="shared" si="0"/>
        <v>29</v>
      </c>
      <c r="O17" s="90">
        <f t="shared" si="1"/>
        <v>42</v>
      </c>
      <c r="P17" s="91">
        <f t="shared" si="2"/>
        <v>0</v>
      </c>
      <c r="Q17" s="87">
        <f t="shared" si="3"/>
        <v>2</v>
      </c>
      <c r="R17" s="92">
        <f t="shared" si="4"/>
        <v>0</v>
      </c>
      <c r="S17" s="93">
        <f t="shared" si="4"/>
        <v>1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USK Plzeň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338</v>
      </c>
      <c r="O18" s="26">
        <f t="shared" si="5"/>
        <v>371</v>
      </c>
      <c r="P18" s="25">
        <f t="shared" si="5"/>
        <v>8</v>
      </c>
      <c r="Q18" s="27">
        <f t="shared" si="5"/>
        <v>11</v>
      </c>
      <c r="R18" s="25">
        <f t="shared" si="5"/>
        <v>4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51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272</v>
      </c>
      <c r="T4" s="196"/>
    </row>
    <row r="5" spans="2:20" ht="19.5" customHeight="1">
      <c r="B5" s="6" t="s">
        <v>4</v>
      </c>
      <c r="C5" s="44"/>
      <c r="D5" s="169" t="s">
        <v>44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74" t="s">
        <v>68</v>
      </c>
      <c r="T5" s="174"/>
    </row>
    <row r="6" spans="2:20" ht="19.5" customHeight="1" thickBot="1">
      <c r="B6" s="8" t="s">
        <v>5</v>
      </c>
      <c r="C6" s="9"/>
      <c r="D6" s="175" t="s">
        <v>281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65</v>
      </c>
      <c r="T6" s="38" t="s">
        <v>27</v>
      </c>
    </row>
    <row r="7" spans="2:20" ht="24.75" customHeight="1">
      <c r="B7" s="10"/>
      <c r="C7" s="11" t="str">
        <f>D4</f>
        <v>SKB Český Krumlov B</v>
      </c>
      <c r="D7" s="11" t="str">
        <f>D5</f>
        <v>TJ Sokol Doubravka A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184</v>
      </c>
      <c r="D9" s="51" t="s">
        <v>282</v>
      </c>
      <c r="E9" s="39">
        <v>21</v>
      </c>
      <c r="F9" s="20" t="s">
        <v>24</v>
      </c>
      <c r="G9" s="40">
        <v>16</v>
      </c>
      <c r="H9" s="39">
        <v>16</v>
      </c>
      <c r="I9" s="20" t="s">
        <v>24</v>
      </c>
      <c r="J9" s="40">
        <v>21</v>
      </c>
      <c r="K9" s="39">
        <v>16</v>
      </c>
      <c r="L9" s="20" t="s">
        <v>24</v>
      </c>
      <c r="M9" s="40">
        <v>21</v>
      </c>
      <c r="N9" s="22">
        <f aca="true" t="shared" si="0" ref="N9:N17">E9+H9+K9</f>
        <v>53</v>
      </c>
      <c r="O9" s="23">
        <f aca="true" t="shared" si="1" ref="O9:O17">G9+J9+M9</f>
        <v>58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283</v>
      </c>
      <c r="D10" s="50" t="s">
        <v>284</v>
      </c>
      <c r="E10" s="39">
        <v>21</v>
      </c>
      <c r="F10" s="19" t="s">
        <v>24</v>
      </c>
      <c r="G10" s="40">
        <v>17</v>
      </c>
      <c r="H10" s="39">
        <v>21</v>
      </c>
      <c r="I10" s="19" t="s">
        <v>24</v>
      </c>
      <c r="J10" s="40">
        <v>14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31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186</v>
      </c>
      <c r="D11" s="50" t="s">
        <v>140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133</v>
      </c>
      <c r="D12" s="50" t="s">
        <v>187</v>
      </c>
      <c r="E12" s="39">
        <v>21</v>
      </c>
      <c r="F12" s="19" t="s">
        <v>24</v>
      </c>
      <c r="G12" s="40">
        <v>10</v>
      </c>
      <c r="H12" s="39">
        <v>21</v>
      </c>
      <c r="I12" s="19" t="s">
        <v>24</v>
      </c>
      <c r="J12" s="40">
        <v>12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22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285</v>
      </c>
      <c r="D13" s="50" t="s">
        <v>286</v>
      </c>
      <c r="E13" s="39">
        <v>17</v>
      </c>
      <c r="F13" s="19" t="s">
        <v>24</v>
      </c>
      <c r="G13" s="40">
        <v>21</v>
      </c>
      <c r="H13" s="39">
        <v>18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35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134</v>
      </c>
      <c r="D14" s="50" t="s">
        <v>188</v>
      </c>
      <c r="E14" s="39">
        <v>21</v>
      </c>
      <c r="F14" s="19" t="s">
        <v>24</v>
      </c>
      <c r="G14" s="40">
        <v>10</v>
      </c>
      <c r="H14" s="39">
        <v>21</v>
      </c>
      <c r="I14" s="19" t="s">
        <v>24</v>
      </c>
      <c r="J14" s="40">
        <v>11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21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177</v>
      </c>
      <c r="D15" s="50" t="s">
        <v>103</v>
      </c>
      <c r="E15" s="39">
        <v>21</v>
      </c>
      <c r="F15" s="19" t="s">
        <v>24</v>
      </c>
      <c r="G15" s="40">
        <v>1</v>
      </c>
      <c r="H15" s="39">
        <v>21</v>
      </c>
      <c r="I15" s="19" t="s">
        <v>24</v>
      </c>
      <c r="J15" s="40">
        <v>0</v>
      </c>
      <c r="K15" s="39"/>
      <c r="L15" s="19" t="s">
        <v>24</v>
      </c>
      <c r="M15" s="40"/>
      <c r="N15" s="22">
        <f>E15+H15+K15</f>
        <v>42</v>
      </c>
      <c r="O15" s="23">
        <f>G15+J15+M15</f>
        <v>1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135</v>
      </c>
      <c r="D16" s="50" t="s">
        <v>102</v>
      </c>
      <c r="E16" s="39">
        <v>17</v>
      </c>
      <c r="F16" s="19" t="s">
        <v>24</v>
      </c>
      <c r="G16" s="40">
        <v>21</v>
      </c>
      <c r="H16" s="39">
        <v>14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31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SKB Český Krumlov B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329</v>
      </c>
      <c r="O18" s="26">
        <f t="shared" si="5"/>
        <v>217</v>
      </c>
      <c r="P18" s="25">
        <f t="shared" si="5"/>
        <v>11</v>
      </c>
      <c r="Q18" s="27">
        <f t="shared" si="5"/>
        <v>6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292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57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272</v>
      </c>
      <c r="T4" s="196"/>
    </row>
    <row r="5" spans="2:20" ht="19.5" customHeight="1">
      <c r="B5" s="6" t="s">
        <v>4</v>
      </c>
      <c r="C5" s="44"/>
      <c r="D5" s="169" t="s">
        <v>29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97" t="s">
        <v>203</v>
      </c>
      <c r="T5" s="198"/>
    </row>
    <row r="6" spans="2:20" ht="19.5" customHeight="1" thickBot="1">
      <c r="B6" s="8" t="s">
        <v>5</v>
      </c>
      <c r="C6" s="9"/>
      <c r="D6" s="175" t="s">
        <v>204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65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BKV Plzeň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273</v>
      </c>
      <c r="D9" s="51" t="s">
        <v>274</v>
      </c>
      <c r="E9" s="39">
        <v>21</v>
      </c>
      <c r="F9" s="20" t="s">
        <v>24</v>
      </c>
      <c r="G9" s="40">
        <v>17</v>
      </c>
      <c r="H9" s="39">
        <v>21</v>
      </c>
      <c r="I9" s="20" t="s">
        <v>24</v>
      </c>
      <c r="J9" s="40">
        <v>12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275</v>
      </c>
      <c r="D10" s="50" t="s">
        <v>276</v>
      </c>
      <c r="E10" s="39">
        <v>21</v>
      </c>
      <c r="F10" s="19" t="s">
        <v>24</v>
      </c>
      <c r="G10" s="40">
        <v>14</v>
      </c>
      <c r="H10" s="39">
        <v>22</v>
      </c>
      <c r="I10" s="19" t="s">
        <v>24</v>
      </c>
      <c r="J10" s="40">
        <v>20</v>
      </c>
      <c r="K10" s="39"/>
      <c r="L10" s="19" t="s">
        <v>24</v>
      </c>
      <c r="M10" s="40"/>
      <c r="N10" s="22">
        <f t="shared" si="0"/>
        <v>43</v>
      </c>
      <c r="O10" s="23">
        <f t="shared" si="1"/>
        <v>34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277</v>
      </c>
      <c r="D11" s="50" t="s">
        <v>278</v>
      </c>
      <c r="E11" s="39">
        <v>21</v>
      </c>
      <c r="F11" s="19" t="s">
        <v>24</v>
      </c>
      <c r="G11" s="40">
        <v>15</v>
      </c>
      <c r="H11" s="39">
        <v>21</v>
      </c>
      <c r="I11" s="19" t="s">
        <v>24</v>
      </c>
      <c r="J11" s="40">
        <v>16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31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279</v>
      </c>
      <c r="D12" s="50" t="s">
        <v>280</v>
      </c>
      <c r="E12" s="39">
        <v>21</v>
      </c>
      <c r="F12" s="19" t="s">
        <v>24</v>
      </c>
      <c r="G12" s="40">
        <v>19</v>
      </c>
      <c r="H12" s="39">
        <v>19</v>
      </c>
      <c r="I12" s="19" t="s">
        <v>24</v>
      </c>
      <c r="J12" s="40">
        <v>21</v>
      </c>
      <c r="K12" s="39">
        <v>21</v>
      </c>
      <c r="L12" s="19" t="s">
        <v>24</v>
      </c>
      <c r="M12" s="40">
        <v>16</v>
      </c>
      <c r="N12" s="22">
        <f t="shared" si="0"/>
        <v>61</v>
      </c>
      <c r="O12" s="23">
        <f t="shared" si="1"/>
        <v>56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227</v>
      </c>
      <c r="D13" s="50" t="s">
        <v>45</v>
      </c>
      <c r="E13" s="39">
        <v>22</v>
      </c>
      <c r="F13" s="19" t="s">
        <v>24</v>
      </c>
      <c r="G13" s="40">
        <v>20</v>
      </c>
      <c r="H13" s="39">
        <v>20</v>
      </c>
      <c r="I13" s="19" t="s">
        <v>24</v>
      </c>
      <c r="J13" s="40">
        <v>22</v>
      </c>
      <c r="K13" s="39">
        <v>27</v>
      </c>
      <c r="L13" s="19" t="s">
        <v>24</v>
      </c>
      <c r="M13" s="40">
        <v>29</v>
      </c>
      <c r="N13" s="22">
        <f t="shared" si="0"/>
        <v>69</v>
      </c>
      <c r="O13" s="23">
        <f t="shared" si="1"/>
        <v>71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150</v>
      </c>
      <c r="D14" s="50" t="s">
        <v>63</v>
      </c>
      <c r="E14" s="39">
        <v>21</v>
      </c>
      <c r="F14" s="19" t="s">
        <v>24</v>
      </c>
      <c r="G14" s="40">
        <v>14</v>
      </c>
      <c r="H14" s="39">
        <v>21</v>
      </c>
      <c r="I14" s="19" t="s">
        <v>24</v>
      </c>
      <c r="J14" s="40">
        <v>12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26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151</v>
      </c>
      <c r="D15" s="50" t="s">
        <v>104</v>
      </c>
      <c r="E15" s="39">
        <v>21</v>
      </c>
      <c r="F15" s="19" t="s">
        <v>24</v>
      </c>
      <c r="G15" s="40">
        <v>17</v>
      </c>
      <c r="H15" s="39">
        <v>21</v>
      </c>
      <c r="I15" s="19" t="s">
        <v>24</v>
      </c>
      <c r="J15" s="40">
        <v>18</v>
      </c>
      <c r="K15" s="39"/>
      <c r="L15" s="19" t="s">
        <v>24</v>
      </c>
      <c r="M15" s="40"/>
      <c r="N15" s="22">
        <f>E15+H15+K15</f>
        <v>42</v>
      </c>
      <c r="O15" s="23">
        <f>G15+J15+M15</f>
        <v>35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152</v>
      </c>
      <c r="D16" s="50" t="s">
        <v>114</v>
      </c>
      <c r="E16" s="39">
        <v>21</v>
      </c>
      <c r="F16" s="19" t="s">
        <v>24</v>
      </c>
      <c r="G16" s="40">
        <v>19</v>
      </c>
      <c r="H16" s="39">
        <v>21</v>
      </c>
      <c r="I16" s="19" t="s">
        <v>24</v>
      </c>
      <c r="J16" s="40">
        <v>19</v>
      </c>
      <c r="K16" s="39"/>
      <c r="L16" s="19" t="s">
        <v>24</v>
      </c>
      <c r="M16" s="40"/>
      <c r="N16" s="22">
        <f>E16+H16+K16</f>
        <v>42</v>
      </c>
      <c r="O16" s="23">
        <f>G16+J16+M16</f>
        <v>38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TJ Jiskra Nejdek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383</v>
      </c>
      <c r="O18" s="26">
        <f t="shared" si="5"/>
        <v>320</v>
      </c>
      <c r="P18" s="25">
        <f t="shared" si="5"/>
        <v>15</v>
      </c>
      <c r="Q18" s="27">
        <f t="shared" si="5"/>
        <v>3</v>
      </c>
      <c r="R18" s="25">
        <f t="shared" si="5"/>
        <v>7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291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51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272</v>
      </c>
      <c r="T4" s="196"/>
    </row>
    <row r="5" spans="2:20" ht="19.5" customHeight="1">
      <c r="B5" s="6" t="s">
        <v>4</v>
      </c>
      <c r="C5" s="44"/>
      <c r="D5" s="169" t="s">
        <v>55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74" t="s">
        <v>68</v>
      </c>
      <c r="T5" s="174"/>
    </row>
    <row r="6" spans="2:20" ht="19.5" customHeight="1" thickBot="1">
      <c r="B6" s="8" t="s">
        <v>5</v>
      </c>
      <c r="C6" s="9"/>
      <c r="D6" s="175" t="s">
        <v>281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65</v>
      </c>
      <c r="T6" s="38" t="s">
        <v>27</v>
      </c>
    </row>
    <row r="7" spans="2:20" ht="24.75" customHeight="1">
      <c r="B7" s="10"/>
      <c r="C7" s="11" t="str">
        <f>D4</f>
        <v>SKB Český Krumlov B</v>
      </c>
      <c r="D7" s="11" t="str">
        <f>D5</f>
        <v>USK Plzeň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287</v>
      </c>
      <c r="D9" s="51" t="s">
        <v>126</v>
      </c>
      <c r="E9" s="39">
        <v>16</v>
      </c>
      <c r="F9" s="20" t="s">
        <v>24</v>
      </c>
      <c r="G9" s="40">
        <v>21</v>
      </c>
      <c r="H9" s="39">
        <v>11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27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288</v>
      </c>
      <c r="D10" s="50" t="s">
        <v>195</v>
      </c>
      <c r="E10" s="39">
        <v>14</v>
      </c>
      <c r="F10" s="19" t="s">
        <v>24</v>
      </c>
      <c r="G10" s="40">
        <v>21</v>
      </c>
      <c r="H10" s="39">
        <v>16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30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186</v>
      </c>
      <c r="D11" s="50" t="s">
        <v>249</v>
      </c>
      <c r="E11" s="39">
        <v>20</v>
      </c>
      <c r="F11" s="19" t="s">
        <v>24</v>
      </c>
      <c r="G11" s="40">
        <v>22</v>
      </c>
      <c r="H11" s="39">
        <v>21</v>
      </c>
      <c r="I11" s="19" t="s">
        <v>24</v>
      </c>
      <c r="J11" s="40">
        <v>16</v>
      </c>
      <c r="K11" s="39">
        <v>21</v>
      </c>
      <c r="L11" s="19" t="s">
        <v>24</v>
      </c>
      <c r="M11" s="40">
        <v>19</v>
      </c>
      <c r="N11" s="22">
        <f t="shared" si="0"/>
        <v>62</v>
      </c>
      <c r="O11" s="23">
        <f t="shared" si="1"/>
        <v>57</v>
      </c>
      <c r="P11" s="24">
        <f t="shared" si="2"/>
        <v>2</v>
      </c>
      <c r="Q11" s="19">
        <f t="shared" si="3"/>
        <v>1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133</v>
      </c>
      <c r="D12" s="50" t="s">
        <v>120</v>
      </c>
      <c r="E12" s="39">
        <v>21</v>
      </c>
      <c r="F12" s="19" t="s">
        <v>24</v>
      </c>
      <c r="G12" s="40">
        <v>9</v>
      </c>
      <c r="H12" s="39">
        <v>21</v>
      </c>
      <c r="I12" s="19" t="s">
        <v>24</v>
      </c>
      <c r="J12" s="40">
        <v>18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27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285</v>
      </c>
      <c r="D13" s="50" t="s">
        <v>201</v>
      </c>
      <c r="E13" s="39">
        <v>16</v>
      </c>
      <c r="F13" s="19" t="s">
        <v>24</v>
      </c>
      <c r="G13" s="40">
        <v>21</v>
      </c>
      <c r="H13" s="39">
        <v>21</v>
      </c>
      <c r="I13" s="19" t="s">
        <v>24</v>
      </c>
      <c r="J13" s="40">
        <v>19</v>
      </c>
      <c r="K13" s="39">
        <v>21</v>
      </c>
      <c r="L13" s="19" t="s">
        <v>24</v>
      </c>
      <c r="M13" s="40">
        <v>17</v>
      </c>
      <c r="N13" s="22">
        <f t="shared" si="0"/>
        <v>58</v>
      </c>
      <c r="O13" s="23">
        <f t="shared" si="1"/>
        <v>57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134</v>
      </c>
      <c r="D14" s="50" t="s">
        <v>117</v>
      </c>
      <c r="E14" s="39">
        <v>21</v>
      </c>
      <c r="F14" s="19" t="s">
        <v>24</v>
      </c>
      <c r="G14" s="40">
        <v>16</v>
      </c>
      <c r="H14" s="39">
        <v>21</v>
      </c>
      <c r="I14" s="19" t="s">
        <v>24</v>
      </c>
      <c r="J14" s="40">
        <v>13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177</v>
      </c>
      <c r="D15" s="50" t="s">
        <v>251</v>
      </c>
      <c r="E15" s="39">
        <v>21</v>
      </c>
      <c r="F15" s="19" t="s">
        <v>24</v>
      </c>
      <c r="G15" s="40">
        <v>14</v>
      </c>
      <c r="H15" s="39">
        <v>10</v>
      </c>
      <c r="I15" s="19" t="s">
        <v>24</v>
      </c>
      <c r="J15" s="40">
        <v>21</v>
      </c>
      <c r="K15" s="39">
        <v>18</v>
      </c>
      <c r="L15" s="19" t="s">
        <v>24</v>
      </c>
      <c r="M15" s="40">
        <v>21</v>
      </c>
      <c r="N15" s="22">
        <f>E15+H15+K15</f>
        <v>49</v>
      </c>
      <c r="O15" s="23">
        <f>G15+J15+M15</f>
        <v>56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289</v>
      </c>
      <c r="D16" s="50" t="s">
        <v>115</v>
      </c>
      <c r="E16" s="39">
        <v>14</v>
      </c>
      <c r="F16" s="19" t="s">
        <v>24</v>
      </c>
      <c r="G16" s="40">
        <v>21</v>
      </c>
      <c r="H16" s="39">
        <v>20</v>
      </c>
      <c r="I16" s="19" t="s">
        <v>24</v>
      </c>
      <c r="J16" s="40">
        <v>22</v>
      </c>
      <c r="K16" s="39"/>
      <c r="L16" s="19" t="s">
        <v>24</v>
      </c>
      <c r="M16" s="40"/>
      <c r="N16" s="22">
        <f>E16+H16+K16</f>
        <v>34</v>
      </c>
      <c r="O16" s="23">
        <f>G16+J16+M16</f>
        <v>43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 t="s">
        <v>26</v>
      </c>
      <c r="C17" s="85" t="s">
        <v>290</v>
      </c>
      <c r="D17" s="85" t="s">
        <v>241</v>
      </c>
      <c r="E17" s="86">
        <v>21</v>
      </c>
      <c r="F17" s="87" t="s">
        <v>24</v>
      </c>
      <c r="G17" s="88">
        <v>15</v>
      </c>
      <c r="H17" s="86">
        <v>21</v>
      </c>
      <c r="I17" s="87" t="s">
        <v>24</v>
      </c>
      <c r="J17" s="88">
        <v>0</v>
      </c>
      <c r="K17" s="86"/>
      <c r="L17" s="87" t="s">
        <v>24</v>
      </c>
      <c r="M17" s="88"/>
      <c r="N17" s="89">
        <f t="shared" si="0"/>
        <v>42</v>
      </c>
      <c r="O17" s="90">
        <f t="shared" si="1"/>
        <v>15</v>
      </c>
      <c r="P17" s="91">
        <f t="shared" si="2"/>
        <v>2</v>
      </c>
      <c r="Q17" s="87">
        <f t="shared" si="3"/>
        <v>0</v>
      </c>
      <c r="R17" s="92">
        <f t="shared" si="4"/>
        <v>1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SKB Český Krumlov B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386</v>
      </c>
      <c r="O18" s="26">
        <f t="shared" si="5"/>
        <v>368</v>
      </c>
      <c r="P18" s="25">
        <f t="shared" si="5"/>
        <v>11</v>
      </c>
      <c r="Q18" s="27">
        <f t="shared" si="5"/>
        <v>10</v>
      </c>
      <c r="R18" s="25">
        <f t="shared" si="5"/>
        <v>5</v>
      </c>
      <c r="S18" s="26">
        <f t="shared" si="5"/>
        <v>4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293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50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272</v>
      </c>
      <c r="T4" s="196"/>
    </row>
    <row r="5" spans="2:20" ht="19.5" customHeight="1">
      <c r="B5" s="6" t="s">
        <v>4</v>
      </c>
      <c r="C5" s="44"/>
      <c r="D5" s="169" t="s">
        <v>44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74" t="s">
        <v>68</v>
      </c>
      <c r="T5" s="174"/>
    </row>
    <row r="6" spans="2:20" ht="19.5" customHeight="1" thickBot="1">
      <c r="B6" s="8" t="s">
        <v>5</v>
      </c>
      <c r="C6" s="9"/>
      <c r="D6" s="175" t="s">
        <v>294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65</v>
      </c>
      <c r="T6" s="38" t="s">
        <v>27</v>
      </c>
    </row>
    <row r="7" spans="2:20" ht="24.75" customHeight="1">
      <c r="B7" s="10"/>
      <c r="C7" s="11" t="str">
        <f>D4</f>
        <v>TJ Sokol České Budějovice</v>
      </c>
      <c r="D7" s="11" t="str">
        <f>D5</f>
        <v>TJ Sokol Doubravka A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295</v>
      </c>
      <c r="D9" s="51" t="s">
        <v>296</v>
      </c>
      <c r="E9" s="39">
        <v>21</v>
      </c>
      <c r="F9" s="20" t="s">
        <v>24</v>
      </c>
      <c r="G9" s="40">
        <v>0</v>
      </c>
      <c r="H9" s="39">
        <v>21</v>
      </c>
      <c r="I9" s="20" t="s">
        <v>24</v>
      </c>
      <c r="J9" s="40">
        <v>0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0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140</v>
      </c>
      <c r="D10" s="50" t="s">
        <v>297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109</v>
      </c>
      <c r="D11" s="50" t="s">
        <v>140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298</v>
      </c>
      <c r="D12" s="50" t="s">
        <v>299</v>
      </c>
      <c r="E12" s="39">
        <v>21</v>
      </c>
      <c r="F12" s="19" t="s">
        <v>24</v>
      </c>
      <c r="G12" s="40">
        <v>18</v>
      </c>
      <c r="H12" s="39">
        <v>19</v>
      </c>
      <c r="I12" s="19" t="s">
        <v>24</v>
      </c>
      <c r="J12" s="40">
        <v>21</v>
      </c>
      <c r="K12" s="39">
        <v>14</v>
      </c>
      <c r="L12" s="19" t="s">
        <v>24</v>
      </c>
      <c r="M12" s="40">
        <v>21</v>
      </c>
      <c r="N12" s="22">
        <f t="shared" si="0"/>
        <v>54</v>
      </c>
      <c r="O12" s="23">
        <f t="shared" si="1"/>
        <v>60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157</v>
      </c>
      <c r="D13" s="50" t="s">
        <v>286</v>
      </c>
      <c r="E13" s="39">
        <v>13</v>
      </c>
      <c r="F13" s="19" t="s">
        <v>24</v>
      </c>
      <c r="G13" s="40">
        <v>21</v>
      </c>
      <c r="H13" s="39">
        <v>14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27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111</v>
      </c>
      <c r="D14" s="50" t="s">
        <v>102</v>
      </c>
      <c r="E14" s="39">
        <v>18</v>
      </c>
      <c r="F14" s="19" t="s">
        <v>24</v>
      </c>
      <c r="G14" s="40">
        <v>21</v>
      </c>
      <c r="H14" s="39">
        <v>12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30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300</v>
      </c>
      <c r="D15" s="50" t="s">
        <v>103</v>
      </c>
      <c r="E15" s="39">
        <v>21</v>
      </c>
      <c r="F15" s="19" t="s">
        <v>24</v>
      </c>
      <c r="G15" s="40">
        <v>0</v>
      </c>
      <c r="H15" s="39">
        <v>21</v>
      </c>
      <c r="I15" s="19" t="s">
        <v>24</v>
      </c>
      <c r="J15" s="40">
        <v>0</v>
      </c>
      <c r="K15" s="39"/>
      <c r="L15" s="19" t="s">
        <v>24</v>
      </c>
      <c r="M15" s="40"/>
      <c r="N15" s="22">
        <f>E15+H15+K15</f>
        <v>42</v>
      </c>
      <c r="O15" s="23">
        <f>G15+J15+M15</f>
        <v>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62</v>
      </c>
      <c r="D16" s="50" t="s">
        <v>60</v>
      </c>
      <c r="E16" s="39">
        <v>14</v>
      </c>
      <c r="F16" s="19" t="s">
        <v>24</v>
      </c>
      <c r="G16" s="40">
        <v>21</v>
      </c>
      <c r="H16" s="39">
        <v>13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27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TJ Sokol Doubravka A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264</v>
      </c>
      <c r="O18" s="26">
        <f t="shared" si="5"/>
        <v>228</v>
      </c>
      <c r="P18" s="25">
        <f t="shared" si="5"/>
        <v>7</v>
      </c>
      <c r="Q18" s="27">
        <f t="shared" si="5"/>
        <v>10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301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2:20" ht="19.5" customHeight="1" thickBot="1">
      <c r="B3" s="5" t="s">
        <v>1</v>
      </c>
      <c r="C3" s="43"/>
      <c r="D3" s="184" t="s">
        <v>90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7" t="s">
        <v>43</v>
      </c>
      <c r="R3" s="188"/>
      <c r="S3" s="184" t="s">
        <v>91</v>
      </c>
      <c r="T3" s="189"/>
    </row>
    <row r="4" spans="2:20" ht="19.5" customHeight="1" thickTop="1">
      <c r="B4" s="6" t="s">
        <v>3</v>
      </c>
      <c r="C4" s="7"/>
      <c r="D4" s="190" t="s">
        <v>55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93" t="s">
        <v>14</v>
      </c>
      <c r="R4" s="194"/>
      <c r="S4" s="195" t="s">
        <v>248</v>
      </c>
      <c r="T4" s="196"/>
    </row>
    <row r="5" spans="2:20" ht="19.5" customHeight="1">
      <c r="B5" s="6" t="s">
        <v>4</v>
      </c>
      <c r="C5" s="44"/>
      <c r="D5" s="169" t="s">
        <v>44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2" t="s">
        <v>2</v>
      </c>
      <c r="R5" s="173"/>
      <c r="S5" s="197" t="s">
        <v>127</v>
      </c>
      <c r="T5" s="198"/>
    </row>
    <row r="6" spans="2:20" ht="19.5" customHeight="1" thickBot="1">
      <c r="B6" s="8" t="s">
        <v>5</v>
      </c>
      <c r="C6" s="9"/>
      <c r="D6" s="175" t="s">
        <v>129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45"/>
      <c r="R6" s="46"/>
      <c r="S6" s="83" t="s">
        <v>41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TJ Sokol Doubravka A</v>
      </c>
      <c r="E7" s="178" t="s">
        <v>6</v>
      </c>
      <c r="F7" s="179"/>
      <c r="G7" s="179"/>
      <c r="H7" s="179"/>
      <c r="I7" s="179"/>
      <c r="J7" s="179"/>
      <c r="K7" s="179"/>
      <c r="L7" s="179"/>
      <c r="M7" s="180"/>
      <c r="N7" s="181" t="s">
        <v>15</v>
      </c>
      <c r="O7" s="182"/>
      <c r="P7" s="181" t="s">
        <v>16</v>
      </c>
      <c r="Q7" s="182"/>
      <c r="R7" s="181" t="s">
        <v>17</v>
      </c>
      <c r="S7" s="18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193</v>
      </c>
      <c r="D9" s="51" t="s">
        <v>93</v>
      </c>
      <c r="E9" s="39">
        <v>21</v>
      </c>
      <c r="F9" s="20" t="s">
        <v>24</v>
      </c>
      <c r="G9" s="40">
        <v>13</v>
      </c>
      <c r="H9" s="39">
        <v>21</v>
      </c>
      <c r="I9" s="20" t="s">
        <v>24</v>
      </c>
      <c r="J9" s="40">
        <v>19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243</v>
      </c>
      <c r="D10" s="50" t="s">
        <v>95</v>
      </c>
      <c r="E10" s="39">
        <v>21</v>
      </c>
      <c r="F10" s="19" t="s">
        <v>24</v>
      </c>
      <c r="G10" s="40">
        <v>14</v>
      </c>
      <c r="H10" s="39">
        <v>21</v>
      </c>
      <c r="I10" s="19" t="s">
        <v>24</v>
      </c>
      <c r="J10" s="40">
        <v>12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26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249</v>
      </c>
      <c r="D11" s="50" t="s">
        <v>250</v>
      </c>
      <c r="E11" s="39">
        <v>20</v>
      </c>
      <c r="F11" s="19" t="s">
        <v>24</v>
      </c>
      <c r="G11" s="40">
        <v>22</v>
      </c>
      <c r="H11" s="39">
        <v>16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36</v>
      </c>
      <c r="O11" s="23">
        <f t="shared" si="1"/>
        <v>43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245</v>
      </c>
      <c r="D12" s="50" t="s">
        <v>99</v>
      </c>
      <c r="E12" s="39">
        <v>21</v>
      </c>
      <c r="F12" s="19" t="s">
        <v>24</v>
      </c>
      <c r="G12" s="40">
        <v>13</v>
      </c>
      <c r="H12" s="39">
        <v>21</v>
      </c>
      <c r="I12" s="19" t="s">
        <v>24</v>
      </c>
      <c r="J12" s="40">
        <v>12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201</v>
      </c>
      <c r="D13" s="50" t="s">
        <v>101</v>
      </c>
      <c r="E13" s="39">
        <v>21</v>
      </c>
      <c r="F13" s="19" t="s">
        <v>24</v>
      </c>
      <c r="G13" s="40">
        <v>15</v>
      </c>
      <c r="H13" s="39">
        <v>21</v>
      </c>
      <c r="I13" s="19" t="s">
        <v>24</v>
      </c>
      <c r="J13" s="40">
        <v>14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118</v>
      </c>
      <c r="D14" s="50" t="s">
        <v>102</v>
      </c>
      <c r="E14" s="39">
        <v>21</v>
      </c>
      <c r="F14" s="19" t="s">
        <v>24</v>
      </c>
      <c r="G14" s="40">
        <v>5</v>
      </c>
      <c r="H14" s="39">
        <v>21</v>
      </c>
      <c r="I14" s="19" t="s">
        <v>24</v>
      </c>
      <c r="J14" s="40">
        <v>8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13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251</v>
      </c>
      <c r="D15" s="50" t="s">
        <v>236</v>
      </c>
      <c r="E15" s="39">
        <v>10</v>
      </c>
      <c r="F15" s="19" t="s">
        <v>24</v>
      </c>
      <c r="G15" s="40">
        <v>21</v>
      </c>
      <c r="H15" s="39">
        <v>9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19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117</v>
      </c>
      <c r="D16" s="50" t="s">
        <v>60</v>
      </c>
      <c r="E16" s="39">
        <v>13</v>
      </c>
      <c r="F16" s="19" t="s">
        <v>24</v>
      </c>
      <c r="G16" s="40">
        <v>21</v>
      </c>
      <c r="H16" s="39">
        <v>11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24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4"/>
      <c r="C17" s="85"/>
      <c r="D17" s="85"/>
      <c r="E17" s="86"/>
      <c r="F17" s="87" t="s">
        <v>24</v>
      </c>
      <c r="G17" s="88"/>
      <c r="H17" s="86"/>
      <c r="I17" s="87" t="s">
        <v>24</v>
      </c>
      <c r="J17" s="88"/>
      <c r="K17" s="86"/>
      <c r="L17" s="87" t="s">
        <v>24</v>
      </c>
      <c r="M17" s="88"/>
      <c r="N17" s="89">
        <f t="shared" si="0"/>
        <v>0</v>
      </c>
      <c r="O17" s="90">
        <f t="shared" si="1"/>
        <v>0</v>
      </c>
      <c r="P17" s="91">
        <f t="shared" si="2"/>
        <v>0</v>
      </c>
      <c r="Q17" s="87">
        <f t="shared" si="3"/>
        <v>0</v>
      </c>
      <c r="R17" s="92">
        <f t="shared" si="4"/>
        <v>0</v>
      </c>
      <c r="S17" s="93">
        <f t="shared" si="4"/>
        <v>0</v>
      </c>
      <c r="T17" s="94"/>
    </row>
    <row r="18" spans="2:20" ht="34.5" customHeight="1" thickBot="1">
      <c r="B18" s="53" t="s">
        <v>8</v>
      </c>
      <c r="C18" s="167" t="str">
        <f>IF(R18&gt;S18,D4,IF(S18&gt;R18,D5,"remíza"))</f>
        <v>USK Plzeň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25">
        <f aca="true" t="shared" si="5" ref="N18:S18">SUM(N9:N17)</f>
        <v>289</v>
      </c>
      <c r="O18" s="26">
        <f t="shared" si="5"/>
        <v>252</v>
      </c>
      <c r="P18" s="25">
        <f t="shared" si="5"/>
        <v>10</v>
      </c>
      <c r="Q18" s="27">
        <f t="shared" si="5"/>
        <v>6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252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sk</cp:lastModifiedBy>
  <cp:lastPrinted>2019-10-23T09:38:38Z</cp:lastPrinted>
  <dcterms:created xsi:type="dcterms:W3CDTF">1996-11-18T12:18:44Z</dcterms:created>
  <dcterms:modified xsi:type="dcterms:W3CDTF">2020-02-03T19:21:57Z</dcterms:modified>
  <cp:category/>
  <cp:version/>
  <cp:contentType/>
  <cp:contentStatus/>
</cp:coreProperties>
</file>