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TABULKA-4.liga" sheetId="1" r:id="rId1"/>
    <sheet name="rozpis 4.liga" sheetId="2" r:id="rId2"/>
    <sheet name="1.k.ChlM1_ChlM2" sheetId="3" r:id="rId3"/>
    <sheet name="1.k.Sla_JuM" sheetId="4" r:id="rId4"/>
    <sheet name="1.k.ChlM1_BHM" sheetId="5" r:id="rId5"/>
    <sheet name="1.k.JuM_BHM" sheetId="6" r:id="rId6"/>
  </sheets>
  <definedNames>
    <definedName name="_xlnm.Print_Area" localSheetId="4">'1.k.ChlM1_BHM'!$B$2:$T$22</definedName>
    <definedName name="_xlnm.Print_Area" localSheetId="2">'1.k.ChlM1_ChlM2'!$B$2:$T$22</definedName>
    <definedName name="_xlnm.Print_Area" localSheetId="5">'1.k.JuM_BHM'!$B$2:$T$22</definedName>
    <definedName name="_xlnm.Print_Area" localSheetId="3">'1.k.Sla_JuM'!$B$2:$T$22</definedName>
  </definedNames>
  <calcPr fullCalcOnLoad="1"/>
</workbook>
</file>

<file path=xl/sharedStrings.xml><?xml version="1.0" encoding="utf-8"?>
<sst xmlns="http://schemas.openxmlformats.org/spreadsheetml/2006/main" count="374" uniqueCount="123">
  <si>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</si>
  <si>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</si>
  <si>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</si>
  <si>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</si>
  <si>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</si>
  <si>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</si>
  <si>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</si>
  <si>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</si>
  <si>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</si>
  <si>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</si>
  <si>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</si>
  <si>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</si>
  <si>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</si>
  <si>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</si>
  <si>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</si>
  <si>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</si>
  <si>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</si>
  <si>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</si>
  <si>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:</t>
  </si>
  <si>
    <t>dvouhra   žen</t>
  </si>
  <si>
    <t>smíšená čtyřhra</t>
  </si>
  <si>
    <t>kolo</t>
  </si>
  <si>
    <t>1.</t>
  </si>
  <si>
    <t>dvouhra mužů</t>
  </si>
  <si>
    <t>čtyřhra mužů</t>
  </si>
  <si>
    <t xml:space="preserve">  </t>
  </si>
  <si>
    <t>odehráno</t>
  </si>
  <si>
    <t>výhry</t>
  </si>
  <si>
    <t>remízy</t>
  </si>
  <si>
    <t>prohry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</si>
  <si>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</si>
  <si>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</si>
  <si>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</si>
  <si>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</si>
  <si>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</si>
  <si>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</si>
  <si>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body</t>
  </si>
  <si>
    <t>2.</t>
  </si>
  <si>
    <t>3.</t>
  </si>
  <si>
    <t>4.</t>
  </si>
  <si>
    <t>Sezona:</t>
  </si>
  <si>
    <t>Keramika Chlumčany M1</t>
  </si>
  <si>
    <t>Keramika Chlumčany M2</t>
  </si>
  <si>
    <t>dopolední utkání - začátek 9:00</t>
  </si>
  <si>
    <t>odpolední utkání - začátek 15:00</t>
  </si>
  <si>
    <t>-</t>
  </si>
  <si>
    <t>K. Chlumčany M1</t>
  </si>
  <si>
    <t>K. Chlumčany M2</t>
  </si>
  <si>
    <t>dopolední utkání - začátek ??? - semi</t>
  </si>
  <si>
    <t>odpolední utkání - začátek ??? - finale</t>
  </si>
  <si>
    <t>1. místo</t>
  </si>
  <si>
    <t>4. místo</t>
  </si>
  <si>
    <t>poražený 1x4</t>
  </si>
  <si>
    <t>poražený 2x3</t>
  </si>
  <si>
    <t>2. místo</t>
  </si>
  <si>
    <t>3. místo</t>
  </si>
  <si>
    <t>vítěz 1x4</t>
  </si>
  <si>
    <t>vítěz 2x3</t>
  </si>
  <si>
    <t>4 : 0</t>
  </si>
  <si>
    <t>K.Chlumčany M2</t>
  </si>
  <si>
    <t>SK Jupiter M</t>
  </si>
  <si>
    <t>K.Chlumčany M1</t>
  </si>
  <si>
    <t>Chlumčany</t>
  </si>
  <si>
    <t>Havlová</t>
  </si>
  <si>
    <t>Kutáková</t>
  </si>
  <si>
    <t>4. liga Západ - družstev dospělých - ZpčBaS - 2019/20</t>
  </si>
  <si>
    <r>
      <t xml:space="preserve">tabulka po </t>
    </r>
    <r>
      <rPr>
        <b/>
        <sz val="12"/>
        <rFont val="Arial"/>
        <family val="2"/>
      </rPr>
      <t>1. kole - 19.10.2019</t>
    </r>
  </si>
  <si>
    <t>TJ Slavoj Plzeň M</t>
  </si>
  <si>
    <t>TJ Bílá Hora M</t>
  </si>
  <si>
    <t>4. liga Západ - družstev dospělých - 2019 / 2020</t>
  </si>
  <si>
    <t>1. kolo - 19.10.2019</t>
  </si>
  <si>
    <t>"volno"</t>
  </si>
  <si>
    <t>2. kolo - 16.11.2019</t>
  </si>
  <si>
    <t>3. kolo - 7.12.2019</t>
  </si>
  <si>
    <t>4. kolo - 18.1.2020</t>
  </si>
  <si>
    <t>5. kolo - 21.3.2020</t>
  </si>
  <si>
    <t>Play OFF - 18.4.2020</t>
  </si>
  <si>
    <t>4. liga  Západ  družstev - dospělí - ZpčBaS</t>
  </si>
  <si>
    <t>2019/2020</t>
  </si>
  <si>
    <t>TJ Slavoj Plzeň</t>
  </si>
  <si>
    <t>17.10.2019</t>
  </si>
  <si>
    <t>LOUDA JIŘÍ</t>
  </si>
  <si>
    <t>Louda-Havlová</t>
  </si>
  <si>
    <t>Neuman-Kutáková</t>
  </si>
  <si>
    <t>Hlávka</t>
  </si>
  <si>
    <t>Hron</t>
  </si>
  <si>
    <t xml:space="preserve">Fricek-Havíř </t>
  </si>
  <si>
    <t>Slepička-Kratochvíl</t>
  </si>
  <si>
    <t>19.10.2019</t>
  </si>
  <si>
    <t>Plzeň, 25.ZŠ</t>
  </si>
  <si>
    <t>Martin Slepička</t>
  </si>
  <si>
    <t>Neuman Robert, Kutáková Hana</t>
  </si>
  <si>
    <t>Dušek Richard, Mühlfeitová B.</t>
  </si>
  <si>
    <t>Hron Richard</t>
  </si>
  <si>
    <t>Dušek Richard</t>
  </si>
  <si>
    <t>Kutáková Hana</t>
  </si>
  <si>
    <t>Mühlfeitová Barbora</t>
  </si>
  <si>
    <t>Slepička Martin, Kratochvíl Radek</t>
  </si>
  <si>
    <t>Uhlíř Marek, Voráč Přemysl</t>
  </si>
  <si>
    <t>2 : 2</t>
  </si>
  <si>
    <t>1 : 3</t>
  </si>
  <si>
    <t>Michal Takáč</t>
  </si>
  <si>
    <t>R. Majer, T. Kočincová</t>
  </si>
  <si>
    <t>D. Samek, J. Nykoljuková</t>
  </si>
  <si>
    <t>Špačková</t>
  </si>
  <si>
    <t>D. Zápotocký</t>
  </si>
  <si>
    <t>P. Vávra</t>
  </si>
  <si>
    <t>Samek</t>
  </si>
  <si>
    <t>L. Špačková</t>
  </si>
  <si>
    <t>A. Veitová</t>
  </si>
  <si>
    <t>Majer</t>
  </si>
  <si>
    <t>R. Majer, D. Zápotocký</t>
  </si>
  <si>
    <t>D. Samek, P. Vávra</t>
  </si>
  <si>
    <t>Veitová</t>
  </si>
  <si>
    <t>Zápotocký</t>
  </si>
  <si>
    <t>Š. Franc</t>
  </si>
  <si>
    <t>Uhlíř</t>
  </si>
  <si>
    <t>T. Kočincová</t>
  </si>
  <si>
    <t>B. Mühlfeitová</t>
  </si>
  <si>
    <t>P. Voráč, M. Uhlíř</t>
  </si>
  <si>
    <t>Kočincová</t>
  </si>
  <si>
    <t>5.</t>
  </si>
  <si>
    <t>P. Voráč - B. Mühlfeitová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</si>
</sst>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&quot; Kč&quot;_-;\-* #,##0.00&quot; Kč&quot;_-;_-* \-??&quot; Kč&quot;_-;_-@_-"/>
  </numFmts>
  <fonts count="6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b/>
      <u val="single"/>
      <sz val="12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medium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172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8" applyFont="1">
      <alignment/>
      <protection/>
    </xf>
    <xf numFmtId="0" fontId="9" fillId="0" borderId="0" xfId="0" applyFont="1" applyAlignment="1">
      <alignment/>
    </xf>
    <xf numFmtId="0" fontId="14" fillId="0" borderId="10" xfId="58" applyFont="1" applyBorder="1" applyAlignment="1">
      <alignment vertical="center"/>
      <protection/>
    </xf>
    <xf numFmtId="0" fontId="14" fillId="0" borderId="11" xfId="58" applyFont="1" applyBorder="1" applyAlignment="1">
      <alignment vertical="center"/>
      <protection/>
    </xf>
    <xf numFmtId="44" fontId="16" fillId="0" borderId="12" xfId="40" applyFont="1" applyBorder="1" applyAlignment="1">
      <alignment horizontal="center" vertical="center"/>
    </xf>
    <xf numFmtId="0" fontId="14" fillId="0" borderId="13" xfId="58" applyFont="1" applyBorder="1" applyAlignment="1">
      <alignment vertical="center"/>
      <protection/>
    </xf>
    <xf numFmtId="0" fontId="17" fillId="0" borderId="14" xfId="66" applyFont="1" applyBorder="1" applyAlignment="1">
      <alignment horizontal="center" vertical="center"/>
      <protection/>
    </xf>
    <xf numFmtId="0" fontId="16" fillId="0" borderId="15" xfId="62" applyFont="1" applyBorder="1">
      <alignment horizontal="center" vertical="center"/>
      <protection/>
    </xf>
    <xf numFmtId="0" fontId="16" fillId="0" borderId="16" xfId="62" applyFont="1" applyBorder="1">
      <alignment horizontal="center" vertical="center"/>
      <protection/>
    </xf>
    <xf numFmtId="0" fontId="16" fillId="0" borderId="17" xfId="62" applyFont="1" applyBorder="1">
      <alignment horizontal="center" vertical="center"/>
      <protection/>
    </xf>
    <xf numFmtId="44" fontId="16" fillId="0" borderId="18" xfId="40" applyFont="1" applyBorder="1">
      <alignment horizontal="center"/>
    </xf>
    <xf numFmtId="0" fontId="16" fillId="0" borderId="18" xfId="62" applyFont="1" applyBorder="1">
      <alignment horizontal="center" vertical="center"/>
      <protection/>
    </xf>
    <xf numFmtId="0" fontId="18" fillId="0" borderId="18" xfId="39" applyFont="1" applyBorder="1" applyAlignment="1">
      <alignment horizontal="centerContinuous" vertical="center"/>
      <protection/>
    </xf>
    <xf numFmtId="0" fontId="18" fillId="0" borderId="19" xfId="39" applyFont="1" applyBorder="1" applyAlignment="1">
      <alignment horizontal="centerContinuous" vertical="center"/>
      <protection/>
    </xf>
    <xf numFmtId="0" fontId="18" fillId="0" borderId="20" xfId="39" applyFont="1" applyBorder="1" applyAlignment="1">
      <alignment horizontal="centerContinuous" vertical="center"/>
      <protection/>
    </xf>
    <xf numFmtId="0" fontId="17" fillId="0" borderId="21" xfId="39" applyFont="1" applyBorder="1" applyAlignment="1">
      <alignment horizontal="center" vertical="center" wrapText="1"/>
      <protection/>
    </xf>
    <xf numFmtId="0" fontId="14" fillId="0" borderId="22" xfId="64" applyFont="1" applyBorder="1">
      <alignment horizontal="center" vertical="center"/>
      <protection/>
    </xf>
    <xf numFmtId="0" fontId="14" fillId="0" borderId="23" xfId="64" applyFont="1" applyBorder="1">
      <alignment horizontal="center" vertical="center"/>
      <protection/>
    </xf>
    <xf numFmtId="0" fontId="14" fillId="0" borderId="12" xfId="64" applyFont="1" applyBorder="1">
      <alignment horizontal="center" vertical="center"/>
      <protection/>
    </xf>
    <xf numFmtId="0" fontId="14" fillId="0" borderId="24" xfId="64" applyFont="1" applyBorder="1" applyProtection="1">
      <alignment horizontal="center" vertical="center"/>
      <protection hidden="1"/>
    </xf>
    <xf numFmtId="0" fontId="14" fillId="0" borderId="12" xfId="64" applyFont="1" applyBorder="1" applyProtection="1">
      <alignment horizontal="center" vertical="center"/>
      <protection hidden="1"/>
    </xf>
    <xf numFmtId="0" fontId="14" fillId="0" borderId="24" xfId="64" applyFont="1" applyBorder="1">
      <alignment horizontal="center" vertical="center"/>
      <protection/>
    </xf>
    <xf numFmtId="0" fontId="19" fillId="2" borderId="25" xfId="63" applyFont="1" applyFill="1" applyBorder="1">
      <alignment vertical="center"/>
      <protection/>
    </xf>
    <xf numFmtId="0" fontId="16" fillId="0" borderId="26" xfId="62" applyFont="1" applyBorder="1" applyProtection="1">
      <alignment horizontal="center" vertical="center"/>
      <protection hidden="1"/>
    </xf>
    <xf numFmtId="0" fontId="16" fillId="0" borderId="27" xfId="62" applyFont="1" applyBorder="1" applyProtection="1">
      <alignment horizontal="center" vertical="center"/>
      <protection hidden="1"/>
    </xf>
    <xf numFmtId="0" fontId="16" fillId="0" borderId="28" xfId="62" applyFont="1" applyBorder="1" applyProtection="1">
      <alignment horizontal="center" vertical="center"/>
      <protection hidden="1"/>
    </xf>
    <xf numFmtId="0" fontId="14" fillId="0" borderId="0" xfId="64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5" fillId="0" borderId="0" xfId="58" applyFont="1">
      <alignment/>
      <protection/>
    </xf>
    <xf numFmtId="0" fontId="14" fillId="0" borderId="0" xfId="58" applyFont="1">
      <alignment/>
      <protection/>
    </xf>
    <xf numFmtId="0" fontId="18" fillId="0" borderId="0" xfId="58" applyFont="1">
      <alignment/>
      <protection/>
    </xf>
    <xf numFmtId="0" fontId="21" fillId="0" borderId="0" xfId="0" applyFont="1" applyAlignment="1">
      <alignment horizontal="left" vertical="top"/>
    </xf>
    <xf numFmtId="0" fontId="14" fillId="0" borderId="29" xfId="64" applyFont="1" applyBorder="1">
      <alignment horizontal="center" vertical="center"/>
      <protection/>
    </xf>
    <xf numFmtId="0" fontId="14" fillId="0" borderId="30" xfId="64" applyFont="1" applyBorder="1">
      <alignment horizontal="center" vertical="center"/>
      <protection/>
    </xf>
    <xf numFmtId="0" fontId="17" fillId="0" borderId="31" xfId="39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0" borderId="32" xfId="0" applyFont="1" applyBorder="1" applyAlignment="1">
      <alignment vertical="center"/>
    </xf>
    <xf numFmtId="0" fontId="14" fillId="0" borderId="22" xfId="64" applyFont="1" applyBorder="1" applyProtection="1">
      <alignment horizontal="center" vertical="center"/>
      <protection locked="0"/>
    </xf>
    <xf numFmtId="0" fontId="14" fillId="0" borderId="12" xfId="64" applyFont="1" applyBorder="1" applyProtection="1">
      <alignment horizontal="center" vertical="center"/>
      <protection locked="0"/>
    </xf>
    <xf numFmtId="0" fontId="10" fillId="0" borderId="33" xfId="0" applyFont="1" applyBorder="1" applyAlignment="1" applyProtection="1">
      <alignment/>
      <protection locked="0"/>
    </xf>
    <xf numFmtId="0" fontId="10" fillId="0" borderId="34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10" fillId="0" borderId="12" xfId="62" applyFont="1" applyBorder="1" applyAlignment="1" applyProtection="1">
      <alignment horizontal="left" vertical="center" indent="1"/>
      <protection locked="0"/>
    </xf>
    <xf numFmtId="0" fontId="10" fillId="0" borderId="35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 applyProtection="1">
      <alignment horizontal="left" vertical="center" indent="1"/>
      <protection locked="0"/>
    </xf>
    <xf numFmtId="0" fontId="10" fillId="0" borderId="39" xfId="0" applyFont="1" applyBorder="1" applyAlignment="1">
      <alignment horizontal="left" vertical="center" indent="1"/>
    </xf>
    <xf numFmtId="0" fontId="10" fillId="0" borderId="0" xfId="58" applyFont="1">
      <alignment/>
      <protection/>
    </xf>
    <xf numFmtId="0" fontId="10" fillId="0" borderId="0" xfId="0" applyFont="1" applyBorder="1" applyAlignment="1">
      <alignment/>
    </xf>
    <xf numFmtId="0" fontId="10" fillId="0" borderId="0" xfId="49">
      <alignment/>
      <protection/>
    </xf>
    <xf numFmtId="14" fontId="10" fillId="0" borderId="40" xfId="49" applyNumberFormat="1" applyFill="1" applyBorder="1" applyAlignment="1">
      <alignment horizontal="center"/>
      <protection/>
    </xf>
    <xf numFmtId="0" fontId="24" fillId="0" borderId="41" xfId="49" applyFont="1" applyBorder="1" applyAlignment="1">
      <alignment horizontal="right" wrapText="1"/>
      <protection/>
    </xf>
    <xf numFmtId="0" fontId="17" fillId="0" borderId="42" xfId="49" applyFont="1" applyBorder="1" applyAlignment="1">
      <alignment horizontal="right" wrapText="1"/>
      <protection/>
    </xf>
    <xf numFmtId="0" fontId="25" fillId="0" borderId="41" xfId="49" applyFont="1" applyBorder="1" applyAlignment="1">
      <alignment horizontal="center" wrapText="1"/>
      <protection/>
    </xf>
    <xf numFmtId="0" fontId="25" fillId="12" borderId="27" xfId="49" applyFont="1" applyFill="1" applyBorder="1" applyAlignment="1">
      <alignment horizontal="center" wrapText="1"/>
      <protection/>
    </xf>
    <xf numFmtId="0" fontId="25" fillId="12" borderId="42" xfId="49" applyFont="1" applyFill="1" applyBorder="1" applyAlignment="1">
      <alignment horizontal="center" wrapText="1"/>
      <protection/>
    </xf>
    <xf numFmtId="0" fontId="25" fillId="0" borderId="27" xfId="49" applyFont="1" applyBorder="1" applyAlignment="1">
      <alignment horizontal="center" wrapText="1"/>
      <protection/>
    </xf>
    <xf numFmtId="0" fontId="25" fillId="0" borderId="43" xfId="49" applyFont="1" applyBorder="1" applyAlignment="1">
      <alignment horizontal="center" wrapText="1"/>
      <protection/>
    </xf>
    <xf numFmtId="0" fontId="25" fillId="0" borderId="44" xfId="49" applyFont="1" applyBorder="1" applyAlignment="1">
      <alignment horizontal="center" wrapText="1"/>
      <protection/>
    </xf>
    <xf numFmtId="0" fontId="26" fillId="12" borderId="45" xfId="49" applyFont="1" applyFill="1" applyBorder="1" applyAlignment="1">
      <alignment horizontal="center" wrapText="1"/>
      <protection/>
    </xf>
    <xf numFmtId="0" fontId="15" fillId="0" borderId="46" xfId="49" applyFont="1" applyFill="1" applyBorder="1" applyAlignment="1">
      <alignment horizontal="center" vertical="center"/>
      <protection/>
    </xf>
    <xf numFmtId="0" fontId="16" fillId="0" borderId="47" xfId="49" applyFont="1" applyFill="1" applyBorder="1" applyAlignment="1">
      <alignment horizontal="center" vertical="center"/>
      <protection/>
    </xf>
    <xf numFmtId="0" fontId="10" fillId="0" borderId="46" xfId="49" applyFill="1" applyBorder="1" applyAlignment="1">
      <alignment horizontal="center" vertical="center"/>
      <protection/>
    </xf>
    <xf numFmtId="0" fontId="15" fillId="12" borderId="48" xfId="49" applyFont="1" applyFill="1" applyBorder="1" applyAlignment="1">
      <alignment horizontal="center" vertical="center"/>
      <protection/>
    </xf>
    <xf numFmtId="0" fontId="15" fillId="12" borderId="49" xfId="49" applyFont="1" applyFill="1" applyBorder="1" applyAlignment="1">
      <alignment horizontal="center" vertical="center"/>
      <protection/>
    </xf>
    <xf numFmtId="0" fontId="15" fillId="12" borderId="50" xfId="49" applyFont="1" applyFill="1" applyBorder="1" applyAlignment="1">
      <alignment horizontal="center" vertical="center"/>
      <protection/>
    </xf>
    <xf numFmtId="0" fontId="27" fillId="0" borderId="51" xfId="49" applyFont="1" applyFill="1" applyBorder="1" applyAlignment="1">
      <alignment horizontal="center" vertical="center"/>
      <protection/>
    </xf>
    <xf numFmtId="0" fontId="27" fillId="0" borderId="52" xfId="49" applyFont="1" applyFill="1" applyBorder="1" applyAlignment="1">
      <alignment horizontal="center" vertical="center"/>
      <protection/>
    </xf>
    <xf numFmtId="0" fontId="15" fillId="12" borderId="53" xfId="49" applyFont="1" applyFill="1" applyBorder="1" applyAlignment="1">
      <alignment horizontal="center" vertical="center"/>
      <protection/>
    </xf>
    <xf numFmtId="0" fontId="27" fillId="0" borderId="54" xfId="49" applyFont="1" applyFill="1" applyBorder="1" applyAlignment="1">
      <alignment horizontal="center" vertical="center"/>
      <protection/>
    </xf>
    <xf numFmtId="0" fontId="16" fillId="0" borderId="55" xfId="49" applyFont="1" applyFill="1" applyBorder="1" applyAlignment="1">
      <alignment horizontal="center" vertical="center"/>
      <protection/>
    </xf>
    <xf numFmtId="0" fontId="15" fillId="12" borderId="56" xfId="49" applyFont="1" applyFill="1" applyBorder="1" applyAlignment="1">
      <alignment horizontal="center" vertical="center"/>
      <protection/>
    </xf>
    <xf numFmtId="0" fontId="15" fillId="12" borderId="57" xfId="49" applyFont="1" applyFill="1" applyBorder="1" applyAlignment="1">
      <alignment horizontal="center" vertical="center"/>
      <protection/>
    </xf>
    <xf numFmtId="0" fontId="15" fillId="12" borderId="58" xfId="49" applyFont="1" applyFill="1" applyBorder="1" applyAlignment="1">
      <alignment horizontal="center" vertical="center"/>
      <protection/>
    </xf>
    <xf numFmtId="0" fontId="16" fillId="0" borderId="0" xfId="49" applyFont="1" applyFill="1" applyBorder="1" applyAlignment="1">
      <alignment horizontal="center" vertical="center"/>
      <protection/>
    </xf>
    <xf numFmtId="0" fontId="27" fillId="0" borderId="48" xfId="49" applyFont="1" applyFill="1" applyBorder="1" applyAlignment="1" applyProtection="1">
      <alignment horizontal="center" vertical="center"/>
      <protection hidden="1"/>
    </xf>
    <xf numFmtId="0" fontId="27" fillId="0" borderId="52" xfId="49" applyFont="1" applyFill="1" applyBorder="1" applyAlignment="1" applyProtection="1">
      <alignment horizontal="center" vertical="center"/>
      <protection hidden="1"/>
    </xf>
    <xf numFmtId="0" fontId="27" fillId="0" borderId="59" xfId="49" applyFont="1" applyFill="1" applyBorder="1" applyAlignment="1" applyProtection="1">
      <alignment horizontal="center" vertical="center"/>
      <protection hidden="1"/>
    </xf>
    <xf numFmtId="0" fontId="16" fillId="12" borderId="60" xfId="49" applyFont="1" applyFill="1" applyBorder="1" applyAlignment="1" applyProtection="1">
      <alignment horizontal="center" vertical="center"/>
      <protection hidden="1"/>
    </xf>
    <xf numFmtId="0" fontId="27" fillId="0" borderId="54" xfId="49" applyFont="1" applyFill="1" applyBorder="1" applyAlignment="1" applyProtection="1">
      <alignment horizontal="center" vertical="center"/>
      <protection hidden="1"/>
    </xf>
    <xf numFmtId="0" fontId="27" fillId="0" borderId="61" xfId="49" applyFont="1" applyFill="1" applyBorder="1" applyAlignment="1" applyProtection="1">
      <alignment horizontal="center" vertical="center"/>
      <protection hidden="1"/>
    </xf>
    <xf numFmtId="0" fontId="16" fillId="12" borderId="62" xfId="49" applyFont="1" applyFill="1" applyBorder="1" applyAlignment="1" applyProtection="1">
      <alignment horizontal="center" vertical="center"/>
      <protection hidden="1"/>
    </xf>
    <xf numFmtId="0" fontId="10" fillId="0" borderId="40" xfId="0" applyFont="1" applyBorder="1" applyAlignment="1" applyProtection="1">
      <alignment horizontal="center" vertical="center"/>
      <protection locked="0"/>
    </xf>
    <xf numFmtId="0" fontId="17" fillId="0" borderId="0" xfId="54" applyFont="1">
      <alignment/>
      <protection/>
    </xf>
    <xf numFmtId="0" fontId="17" fillId="0" borderId="0" xfId="54" applyFont="1" applyFill="1">
      <alignment/>
      <protection/>
    </xf>
    <xf numFmtId="0" fontId="17" fillId="0" borderId="0" xfId="54" applyFont="1" applyFill="1" applyAlignment="1">
      <alignment/>
      <protection/>
    </xf>
    <xf numFmtId="0" fontId="23" fillId="0" borderId="0" xfId="54" applyFont="1" applyFill="1" applyAlignment="1">
      <alignment horizontal="center"/>
      <protection/>
    </xf>
    <xf numFmtId="0" fontId="17" fillId="0" borderId="0" xfId="54" applyFont="1" applyFill="1" applyAlignment="1">
      <alignment horizontal="right"/>
      <protection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Fill="1" applyAlignment="1">
      <alignment horizontal="left"/>
      <protection/>
    </xf>
    <xf numFmtId="0" fontId="30" fillId="0" borderId="0" xfId="54" applyFont="1" applyFill="1" applyAlignment="1">
      <alignment horizontal="left"/>
      <protection/>
    </xf>
    <xf numFmtId="0" fontId="17" fillId="0" borderId="0" xfId="54" applyFont="1" applyFill="1" applyAlignment="1" quotePrefix="1">
      <alignment horizontal="center"/>
      <protection/>
    </xf>
    <xf numFmtId="0" fontId="29" fillId="0" borderId="0" xfId="54" applyFont="1" applyFill="1">
      <alignment/>
      <protection/>
    </xf>
    <xf numFmtId="0" fontId="30" fillId="0" borderId="0" xfId="54" applyFont="1" applyFill="1" applyAlignment="1">
      <alignment horizontal="right"/>
      <protection/>
    </xf>
    <xf numFmtId="0" fontId="31" fillId="0" borderId="0" xfId="54" applyFont="1" applyFill="1">
      <alignment/>
      <protection/>
    </xf>
    <xf numFmtId="49" fontId="17" fillId="0" borderId="0" xfId="54" applyNumberFormat="1" applyFont="1" applyFill="1" applyAlignment="1">
      <alignment horizontal="center"/>
      <protection/>
    </xf>
    <xf numFmtId="0" fontId="15" fillId="0" borderId="63" xfId="49" applyFont="1" applyBorder="1" applyAlignment="1">
      <alignment horizontal="center" vertical="center"/>
      <protection/>
    </xf>
    <xf numFmtId="0" fontId="10" fillId="0" borderId="63" xfId="49" applyFill="1" applyBorder="1" applyAlignment="1">
      <alignment horizontal="center" vertical="center"/>
      <protection/>
    </xf>
    <xf numFmtId="0" fontId="27" fillId="0" borderId="64" xfId="49" applyFont="1" applyFill="1" applyBorder="1" applyAlignment="1">
      <alignment horizontal="center" vertical="center"/>
      <protection/>
    </xf>
    <xf numFmtId="0" fontId="27" fillId="0" borderId="65" xfId="49" applyFont="1" applyFill="1" applyBorder="1" applyAlignment="1">
      <alignment horizontal="center" vertical="center"/>
      <protection/>
    </xf>
    <xf numFmtId="0" fontId="27" fillId="0" borderId="56" xfId="49" applyFont="1" applyFill="1" applyBorder="1" applyAlignment="1" applyProtection="1">
      <alignment horizontal="center" vertical="center"/>
      <protection hidden="1"/>
    </xf>
    <xf numFmtId="0" fontId="27" fillId="0" borderId="65" xfId="49" applyFont="1" applyFill="1" applyBorder="1" applyAlignment="1" applyProtection="1">
      <alignment horizontal="center" vertical="center"/>
      <protection hidden="1"/>
    </xf>
    <xf numFmtId="0" fontId="27" fillId="0" borderId="66" xfId="49" applyFont="1" applyFill="1" applyBorder="1" applyAlignment="1" applyProtection="1">
      <alignment horizontal="center" vertical="center"/>
      <protection hidden="1"/>
    </xf>
    <xf numFmtId="49" fontId="17" fillId="0" borderId="0" xfId="0" applyNumberFormat="1" applyFont="1" applyFill="1" applyAlignment="1">
      <alignment horizontal="center"/>
    </xf>
    <xf numFmtId="0" fontId="10" fillId="0" borderId="67" xfId="0" applyFont="1" applyBorder="1" applyAlignment="1" applyProtection="1">
      <alignment horizontal="left" vertical="center" indent="1"/>
      <protection locked="0"/>
    </xf>
    <xf numFmtId="0" fontId="17" fillId="0" borderId="0" xfId="54" applyFont="1" applyAlignment="1">
      <alignment horizontal="center"/>
      <protection/>
    </xf>
    <xf numFmtId="0" fontId="32" fillId="0" borderId="0" xfId="49" applyFont="1" applyAlignment="1">
      <alignment horizontal="center"/>
      <protection/>
    </xf>
    <xf numFmtId="0" fontId="14" fillId="0" borderId="0" xfId="49" applyFont="1" applyAlignment="1">
      <alignment horizontal="center"/>
      <protection/>
    </xf>
    <xf numFmtId="0" fontId="23" fillId="0" borderId="0" xfId="54" applyFont="1" applyFill="1" applyAlignment="1">
      <alignment horizontal="center"/>
      <protection/>
    </xf>
    <xf numFmtId="14" fontId="29" fillId="0" borderId="0" xfId="54" applyNumberFormat="1" applyFont="1" applyFill="1" applyAlignment="1">
      <alignment horizontal="center"/>
      <protection/>
    </xf>
    <xf numFmtId="0" fontId="28" fillId="0" borderId="0" xfId="54" applyFont="1" applyFill="1" applyAlignment="1">
      <alignment horizontal="center"/>
      <protection/>
    </xf>
    <xf numFmtId="0" fontId="13" fillId="2" borderId="68" xfId="0" applyFont="1" applyFill="1" applyBorder="1" applyAlignment="1" applyProtection="1">
      <alignment horizontal="left" vertical="center"/>
      <protection hidden="1"/>
    </xf>
    <xf numFmtId="0" fontId="13" fillId="2" borderId="39" xfId="0" applyFont="1" applyFill="1" applyBorder="1" applyAlignment="1" applyProtection="1">
      <alignment horizontal="left" vertical="center"/>
      <protection hidden="1"/>
    </xf>
    <xf numFmtId="0" fontId="16" fillId="0" borderId="69" xfId="66" applyFont="1" applyBorder="1" applyAlignment="1" applyProtection="1">
      <alignment horizontal="left" vertical="center"/>
      <protection locked="0"/>
    </xf>
    <xf numFmtId="0" fontId="16" fillId="0" borderId="22" xfId="66" applyFont="1" applyBorder="1" applyAlignment="1" applyProtection="1">
      <alignment horizontal="left" vertical="center"/>
      <protection locked="0"/>
    </xf>
    <xf numFmtId="0" fontId="16" fillId="0" borderId="12" xfId="66" applyFont="1" applyBorder="1" applyAlignment="1" applyProtection="1">
      <alignment horizontal="left" vertical="center"/>
      <protection locked="0"/>
    </xf>
    <xf numFmtId="0" fontId="10" fillId="0" borderId="48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48" xfId="0" applyFont="1" applyBorder="1" applyAlignment="1" applyProtection="1">
      <alignment horizontal="left" vertical="center"/>
      <protection locked="0"/>
    </xf>
    <xf numFmtId="0" fontId="10" fillId="0" borderId="50" xfId="0" applyFont="1" applyBorder="1" applyAlignment="1" applyProtection="1">
      <alignment horizontal="left" vertical="center"/>
      <protection locked="0"/>
    </xf>
    <xf numFmtId="0" fontId="22" fillId="0" borderId="56" xfId="66" applyFont="1" applyBorder="1" applyAlignment="1" applyProtection="1">
      <alignment horizontal="left" vertical="center"/>
      <protection locked="0"/>
    </xf>
    <xf numFmtId="0" fontId="22" fillId="0" borderId="64" xfId="66" applyFont="1" applyBorder="1" applyAlignment="1" applyProtection="1">
      <alignment horizontal="left" vertical="center"/>
      <protection locked="0"/>
    </xf>
    <xf numFmtId="0" fontId="22" fillId="0" borderId="71" xfId="66" applyFont="1" applyBorder="1" applyAlignment="1" applyProtection="1">
      <alignment horizontal="left" vertical="center"/>
      <protection locked="0"/>
    </xf>
    <xf numFmtId="0" fontId="17" fillId="0" borderId="72" xfId="39" applyFont="1" applyBorder="1" applyAlignment="1">
      <alignment horizontal="center" vertical="center"/>
      <protection/>
    </xf>
    <xf numFmtId="0" fontId="17" fillId="0" borderId="73" xfId="39" applyFont="1" applyBorder="1" applyAlignment="1">
      <alignment horizontal="center" vertical="center"/>
      <protection/>
    </xf>
    <xf numFmtId="0" fontId="17" fillId="0" borderId="74" xfId="39" applyFont="1" applyBorder="1" applyAlignment="1">
      <alignment horizontal="center" vertical="center"/>
      <protection/>
    </xf>
    <xf numFmtId="0" fontId="17" fillId="0" borderId="75" xfId="39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13" fillId="0" borderId="40" xfId="63" applyFont="1" applyBorder="1" applyAlignment="1">
      <alignment horizontal="center" vertical="center"/>
      <protection/>
    </xf>
    <xf numFmtId="0" fontId="15" fillId="0" borderId="76" xfId="0" applyFont="1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left" vertical="center"/>
      <protection/>
    </xf>
    <xf numFmtId="0" fontId="15" fillId="0" borderId="77" xfId="0" applyFont="1" applyBorder="1" applyAlignment="1" applyProtection="1">
      <alignment horizontal="left" vertical="center"/>
      <protection/>
    </xf>
    <xf numFmtId="0" fontId="10" fillId="0" borderId="76" xfId="0" applyFont="1" applyBorder="1" applyAlignment="1" applyProtection="1">
      <alignment horizontal="center" vertical="center"/>
      <protection/>
    </xf>
    <xf numFmtId="0" fontId="10" fillId="0" borderId="77" xfId="0" applyFont="1" applyBorder="1" applyAlignment="1" applyProtection="1">
      <alignment horizontal="center" vertical="center"/>
      <protection/>
    </xf>
    <xf numFmtId="0" fontId="15" fillId="0" borderId="78" xfId="0" applyFont="1" applyBorder="1" applyAlignment="1" applyProtection="1">
      <alignment horizontal="left" vertical="center"/>
      <protection/>
    </xf>
    <xf numFmtId="0" fontId="16" fillId="0" borderId="79" xfId="66" applyFont="1" applyBorder="1" applyAlignment="1" applyProtection="1">
      <alignment horizontal="left" vertical="center"/>
      <protection locked="0"/>
    </xf>
    <xf numFmtId="0" fontId="16" fillId="0" borderId="23" xfId="66" applyFont="1" applyBorder="1" applyAlignment="1" applyProtection="1">
      <alignment horizontal="left" vertical="center"/>
      <protection locked="0"/>
    </xf>
    <xf numFmtId="0" fontId="16" fillId="0" borderId="80" xfId="66" applyFont="1" applyBorder="1" applyAlignment="1" applyProtection="1">
      <alignment horizontal="left" vertical="center"/>
      <protection locked="0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49" fontId="10" fillId="0" borderId="79" xfId="0" applyNumberFormat="1" applyFont="1" applyBorder="1" applyAlignment="1" applyProtection="1">
      <alignment horizontal="left" vertical="center"/>
      <protection locked="0"/>
    </xf>
    <xf numFmtId="49" fontId="10" fillId="0" borderId="81" xfId="0" applyNumberFormat="1" applyFont="1" applyBorder="1" applyAlignment="1" applyProtection="1">
      <alignment horizontal="left" vertical="center"/>
      <protection locked="0"/>
    </xf>
    <xf numFmtId="0" fontId="16" fillId="0" borderId="48" xfId="0" applyFont="1" applyBorder="1" applyAlignment="1" applyProtection="1">
      <alignment horizontal="left" vertical="center"/>
      <protection locked="0"/>
    </xf>
    <xf numFmtId="0" fontId="16" fillId="0" borderId="51" xfId="0" applyFont="1" applyBorder="1" applyAlignment="1" applyProtection="1">
      <alignment horizontal="left" vertical="center"/>
      <protection locked="0"/>
    </xf>
    <xf numFmtId="0" fontId="16" fillId="0" borderId="70" xfId="0" applyFont="1" applyBorder="1" applyAlignment="1" applyProtection="1">
      <alignment horizontal="left" vertical="center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 4" xfId="51"/>
    <cellStyle name="Normální 5" xfId="52"/>
    <cellStyle name="normální 6" xfId="53"/>
    <cellStyle name="normální_Vysledek KP-A,B-2005-06" xfId="54"/>
    <cellStyle name="Poznámka" xfId="55"/>
    <cellStyle name="Percent" xfId="56"/>
    <cellStyle name="Propojená buňka" xfId="57"/>
    <cellStyle name="Roman EE 12 Normál" xfId="58"/>
    <cellStyle name="Followed Hyperlink" xfId="59"/>
    <cellStyle name="Správně" xfId="60"/>
    <cellStyle name="Text upozornění" xfId="61"/>
    <cellStyle name="Universe EE 12 bcentr" xfId="62"/>
    <cellStyle name="Universe EE 12 bold" xfId="63"/>
    <cellStyle name="Universe EE 12 centr." xfId="64"/>
    <cellStyle name="Universe EE 12 norm." xfId="65"/>
    <cellStyle name="Universe EE 9 centr.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1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57" customWidth="1"/>
    <col min="2" max="2" width="4.125" style="57" customWidth="1"/>
    <col min="3" max="3" width="27.75390625" style="57" customWidth="1"/>
    <col min="4" max="4" width="8.625" style="57" customWidth="1"/>
    <col min="5" max="7" width="7.625" style="57" customWidth="1"/>
    <col min="8" max="13" width="8.75390625" style="57" customWidth="1"/>
    <col min="14" max="14" width="7.625" style="57" customWidth="1"/>
    <col min="15" max="15" width="3.75390625" style="57" customWidth="1"/>
    <col min="16" max="16384" width="9.125" style="57" customWidth="1"/>
  </cols>
  <sheetData>
    <row r="2" spans="2:14" ht="25.5" customHeight="1">
      <c r="B2" s="114" t="s">
        <v>65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2:14" ht="18.75" customHeight="1">
      <c r="B3" s="115" t="s">
        <v>66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2:14" ht="12" customHeight="1" thickBo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2:14" ht="23.25" customHeight="1" thickBot="1">
      <c r="B5" s="59"/>
      <c r="C5" s="60" t="s">
        <v>25</v>
      </c>
      <c r="D5" s="61" t="s">
        <v>26</v>
      </c>
      <c r="E5" s="62" t="s">
        <v>27</v>
      </c>
      <c r="F5" s="62" t="s">
        <v>28</v>
      </c>
      <c r="G5" s="63" t="s">
        <v>29</v>
      </c>
      <c r="H5" s="64" t="s">
        <v>30</v>
      </c>
      <c r="I5" s="65" t="s">
        <v>31</v>
      </c>
      <c r="J5" s="65" t="s">
        <v>32</v>
      </c>
      <c r="K5" s="65" t="s">
        <v>33</v>
      </c>
      <c r="L5" s="65" t="s">
        <v>34</v>
      </c>
      <c r="M5" s="66" t="s">
        <v>35</v>
      </c>
      <c r="N5" s="67" t="s">
        <v>36</v>
      </c>
    </row>
    <row r="6" spans="2:14" ht="23.25" customHeight="1">
      <c r="B6" s="68" t="s">
        <v>22</v>
      </c>
      <c r="C6" s="69" t="s">
        <v>41</v>
      </c>
      <c r="D6" s="70">
        <v>2</v>
      </c>
      <c r="E6" s="71">
        <v>1</v>
      </c>
      <c r="F6" s="72">
        <v>1</v>
      </c>
      <c r="G6" s="73">
        <v>0</v>
      </c>
      <c r="H6" s="74">
        <v>6</v>
      </c>
      <c r="I6" s="75">
        <v>2</v>
      </c>
      <c r="J6" s="83">
        <f>'1.k.ChlM1_ChlM2'!P13+'1.k.ChlM1_BHM'!P13</f>
        <v>13</v>
      </c>
      <c r="K6" s="84">
        <f>'1.k.ChlM1_ChlM2'!Q13+'1.k.ChlM1_BHM'!Q13</f>
        <v>5</v>
      </c>
      <c r="L6" s="83">
        <f>'1.k.ChlM1_ChlM2'!N13+'1.k.ChlM1_BHM'!N13</f>
        <v>354</v>
      </c>
      <c r="M6" s="85">
        <f>'1.k.ChlM1_ChlM2'!O13+'1.k.ChlM1_BHM'!O13</f>
        <v>280</v>
      </c>
      <c r="N6" s="86">
        <f>E6*3+F6*2+G6*1</f>
        <v>5</v>
      </c>
    </row>
    <row r="7" spans="2:14" ht="23.25" customHeight="1">
      <c r="B7" s="68" t="s">
        <v>37</v>
      </c>
      <c r="C7" s="69" t="s">
        <v>68</v>
      </c>
      <c r="D7" s="70">
        <v>2</v>
      </c>
      <c r="E7" s="71">
        <v>1</v>
      </c>
      <c r="F7" s="76">
        <v>1</v>
      </c>
      <c r="G7" s="73">
        <v>0</v>
      </c>
      <c r="H7" s="74">
        <v>5</v>
      </c>
      <c r="I7" s="77">
        <v>3</v>
      </c>
      <c r="J7" s="83">
        <f>'1.k.ChlM1_BHM'!Q13+'1.k.JuM_BHM'!Q13</f>
        <v>10</v>
      </c>
      <c r="K7" s="87">
        <f>'1.k.ChlM1_BHM'!P13+'1.k.JuM_BHM'!P13</f>
        <v>7</v>
      </c>
      <c r="L7" s="83">
        <f>'1.k.ChlM1_BHM'!O13+'1.k.JuM_BHM'!O13</f>
        <v>323</v>
      </c>
      <c r="M7" s="88">
        <f>'1.k.ChlM1_BHM'!N13+'1.k.JuM_BHM'!N13</f>
        <v>281</v>
      </c>
      <c r="N7" s="86">
        <f>E7*3+F7*2+G7*1</f>
        <v>5</v>
      </c>
    </row>
    <row r="8" spans="2:14" ht="23.25" customHeight="1">
      <c r="B8" s="68" t="s">
        <v>38</v>
      </c>
      <c r="C8" s="69" t="s">
        <v>60</v>
      </c>
      <c r="D8" s="70">
        <v>2</v>
      </c>
      <c r="E8" s="71">
        <v>0</v>
      </c>
      <c r="F8" s="76">
        <v>1</v>
      </c>
      <c r="G8" s="73">
        <v>1</v>
      </c>
      <c r="H8" s="74">
        <v>3</v>
      </c>
      <c r="I8" s="77">
        <v>5</v>
      </c>
      <c r="J8" s="83">
        <f>'1.k.Sla_JuM'!Q13+'1.k.JuM_BHM'!P13</f>
        <v>7</v>
      </c>
      <c r="K8" s="87">
        <f>'1.k.Sla_JuM'!Q13+'1.k.JuM_BHM'!Q13</f>
        <v>11</v>
      </c>
      <c r="L8" s="83">
        <f>'1.k.Sla_JuM'!O13+'1.k.JuM_BHM'!N13</f>
        <v>293</v>
      </c>
      <c r="M8" s="88">
        <f>'1.k.Sla_JuM'!N13+'1.k.JuM_BHM'!O13</f>
        <v>338</v>
      </c>
      <c r="N8" s="86">
        <f>E8*3+F8*2+G8*1</f>
        <v>3</v>
      </c>
    </row>
    <row r="9" spans="2:14" ht="23.25" customHeight="1">
      <c r="B9" s="68" t="s">
        <v>39</v>
      </c>
      <c r="C9" s="69" t="s">
        <v>67</v>
      </c>
      <c r="D9" s="70">
        <v>1</v>
      </c>
      <c r="E9" s="71">
        <v>0</v>
      </c>
      <c r="F9" s="76">
        <v>1</v>
      </c>
      <c r="G9" s="73">
        <v>0</v>
      </c>
      <c r="H9" s="74">
        <v>2</v>
      </c>
      <c r="I9" s="77">
        <v>2</v>
      </c>
      <c r="J9" s="83">
        <f>'1.k.Sla_JuM'!P13</f>
        <v>5</v>
      </c>
      <c r="K9" s="87">
        <f>'1.k.Sla_JuM'!Q13</f>
        <v>5</v>
      </c>
      <c r="L9" s="83">
        <f>'1.k.Sla_JuM'!N13</f>
        <v>179</v>
      </c>
      <c r="M9" s="88">
        <f>'1.k.Sla_JuM'!O13</f>
        <v>179</v>
      </c>
      <c r="N9" s="86">
        <f>E9*3+F9*2+G9*1</f>
        <v>2</v>
      </c>
    </row>
    <row r="10" spans="2:14" ht="23.25" customHeight="1" thickBot="1">
      <c r="B10" s="104" t="s">
        <v>121</v>
      </c>
      <c r="C10" s="78" t="s">
        <v>42</v>
      </c>
      <c r="D10" s="105">
        <v>1</v>
      </c>
      <c r="E10" s="79">
        <v>0</v>
      </c>
      <c r="F10" s="80">
        <v>0</v>
      </c>
      <c r="G10" s="81">
        <v>1</v>
      </c>
      <c r="H10" s="106">
        <v>0</v>
      </c>
      <c r="I10" s="107">
        <v>4</v>
      </c>
      <c r="J10" s="108">
        <f>'1.k.ChlM1_ChlM2'!Q13</f>
        <v>1</v>
      </c>
      <c r="K10" s="109">
        <f>'1.k.ChlM1_ChlM2'!P13</f>
        <v>8</v>
      </c>
      <c r="L10" s="108">
        <f>'1.k.ChlM1_ChlM2'!O13</f>
        <v>116</v>
      </c>
      <c r="M10" s="110">
        <f>'1.k.ChlM1_ChlM2'!N13</f>
        <v>187</v>
      </c>
      <c r="N10" s="89">
        <f>E10*3+F10*2+G10*1</f>
        <v>1</v>
      </c>
    </row>
    <row r="11" ht="12.75" customHeight="1">
      <c r="C11" s="82"/>
    </row>
  </sheetData>
  <sheetProtection password="CC26" sheet="1"/>
  <mergeCells count="2">
    <mergeCell ref="B2:N2"/>
    <mergeCell ref="B3:N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48"/>
  <sheetViews>
    <sheetView showGridLines="0" showRowColHeaders="0"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3.375" style="91" customWidth="1"/>
    <col min="2" max="2" width="17.25390625" style="91" customWidth="1"/>
    <col min="3" max="3" width="2.625" style="92" customWidth="1"/>
    <col min="4" max="4" width="18.625" style="91" customWidth="1"/>
    <col min="5" max="5" width="6.125" style="93" customWidth="1"/>
    <col min="6" max="6" width="2.875" style="91" customWidth="1"/>
    <col min="7" max="7" width="15.875" style="91" customWidth="1"/>
    <col min="8" max="8" width="2.625" style="91" customWidth="1"/>
    <col min="9" max="10" width="9.125" style="91" customWidth="1"/>
    <col min="11" max="11" width="6.125" style="91" customWidth="1"/>
    <col min="12" max="16384" width="9.125" style="91" customWidth="1"/>
  </cols>
  <sheetData>
    <row r="3" spans="2:11" ht="23.25">
      <c r="B3" s="118" t="s">
        <v>69</v>
      </c>
      <c r="C3" s="118"/>
      <c r="D3" s="118"/>
      <c r="E3" s="118"/>
      <c r="F3" s="118"/>
      <c r="G3" s="118"/>
      <c r="H3" s="118"/>
      <c r="I3" s="118"/>
      <c r="J3" s="118"/>
      <c r="K3" s="118"/>
    </row>
    <row r="4" spans="2:10" ht="12">
      <c r="B4" s="92"/>
      <c r="D4" s="92"/>
      <c r="F4" s="92"/>
      <c r="G4" s="92"/>
      <c r="H4" s="92"/>
      <c r="I4" s="92"/>
      <c r="J4" s="92"/>
    </row>
    <row r="5" spans="2:10" ht="16.5" customHeight="1">
      <c r="B5" s="116" t="s">
        <v>70</v>
      </c>
      <c r="C5" s="116"/>
      <c r="D5" s="116"/>
      <c r="E5" s="116"/>
      <c r="F5" s="116"/>
      <c r="G5" s="116"/>
      <c r="H5" s="116"/>
      <c r="I5" s="116"/>
      <c r="J5" s="116"/>
    </row>
    <row r="6" spans="2:10" ht="12" customHeight="1">
      <c r="B6" s="94"/>
      <c r="C6" s="94"/>
      <c r="D6" s="94"/>
      <c r="E6" s="94"/>
      <c r="F6" s="94"/>
      <c r="G6" s="94"/>
      <c r="H6" s="94"/>
      <c r="I6" s="94"/>
      <c r="J6" s="94"/>
    </row>
    <row r="7" spans="2:10" ht="12" customHeight="1">
      <c r="B7" s="117" t="s">
        <v>43</v>
      </c>
      <c r="C7" s="117"/>
      <c r="D7" s="117"/>
      <c r="E7" s="117" t="s">
        <v>44</v>
      </c>
      <c r="F7" s="117"/>
      <c r="G7" s="117"/>
      <c r="H7" s="117"/>
      <c r="I7" s="117"/>
      <c r="J7" s="117"/>
    </row>
    <row r="8" spans="2:11" ht="12" customHeight="1">
      <c r="B8" s="95" t="s">
        <v>46</v>
      </c>
      <c r="C8" s="96" t="s">
        <v>45</v>
      </c>
      <c r="D8" s="97" t="s">
        <v>47</v>
      </c>
      <c r="E8" s="103" t="s">
        <v>58</v>
      </c>
      <c r="F8" s="111"/>
      <c r="G8" s="95" t="s">
        <v>61</v>
      </c>
      <c r="H8" s="96" t="s">
        <v>45</v>
      </c>
      <c r="I8" s="97" t="s">
        <v>68</v>
      </c>
      <c r="J8" s="92"/>
      <c r="K8" s="103" t="s">
        <v>99</v>
      </c>
    </row>
    <row r="9" spans="2:11" ht="12">
      <c r="B9" s="95" t="s">
        <v>60</v>
      </c>
      <c r="C9" s="96" t="s">
        <v>45</v>
      </c>
      <c r="D9" s="97" t="s">
        <v>68</v>
      </c>
      <c r="E9" s="103" t="s">
        <v>100</v>
      </c>
      <c r="F9" s="111"/>
      <c r="G9" s="95" t="s">
        <v>67</v>
      </c>
      <c r="H9" s="96" t="s">
        <v>45</v>
      </c>
      <c r="I9" s="97" t="s">
        <v>60</v>
      </c>
      <c r="J9" s="92"/>
      <c r="K9" s="103" t="s">
        <v>99</v>
      </c>
    </row>
    <row r="10" spans="2:11" ht="12">
      <c r="B10" s="95" t="s">
        <v>67</v>
      </c>
      <c r="C10" s="96" t="s">
        <v>45</v>
      </c>
      <c r="D10" s="97" t="s">
        <v>71</v>
      </c>
      <c r="E10" s="96" t="s">
        <v>45</v>
      </c>
      <c r="F10" s="100"/>
      <c r="G10" s="95" t="s">
        <v>47</v>
      </c>
      <c r="H10" s="96" t="s">
        <v>45</v>
      </c>
      <c r="I10" s="97" t="s">
        <v>71</v>
      </c>
      <c r="J10" s="92"/>
      <c r="K10" s="113" t="s">
        <v>45</v>
      </c>
    </row>
    <row r="11" spans="2:10" ht="12" customHeight="1">
      <c r="B11" s="95"/>
      <c r="C11" s="96"/>
      <c r="D11" s="97"/>
      <c r="E11" s="92"/>
      <c r="F11" s="100"/>
      <c r="G11" s="95"/>
      <c r="H11" s="96"/>
      <c r="I11" s="97"/>
      <c r="J11" s="92"/>
    </row>
    <row r="12" spans="2:10" ht="16.5" customHeight="1">
      <c r="B12" s="116" t="s">
        <v>72</v>
      </c>
      <c r="C12" s="116"/>
      <c r="D12" s="116"/>
      <c r="E12" s="116"/>
      <c r="F12" s="116"/>
      <c r="G12" s="116"/>
      <c r="H12" s="116"/>
      <c r="I12" s="116"/>
      <c r="J12" s="116"/>
    </row>
    <row r="13" spans="2:10" ht="12" customHeight="1">
      <c r="B13" s="94"/>
      <c r="C13" s="94"/>
      <c r="D13" s="94"/>
      <c r="E13" s="94"/>
      <c r="F13" s="94"/>
      <c r="G13" s="94"/>
      <c r="H13" s="94"/>
      <c r="I13" s="94"/>
      <c r="J13" s="94"/>
    </row>
    <row r="14" spans="2:10" ht="12" customHeight="1">
      <c r="B14" s="117" t="s">
        <v>43</v>
      </c>
      <c r="C14" s="117"/>
      <c r="D14" s="117"/>
      <c r="E14" s="117" t="s">
        <v>44</v>
      </c>
      <c r="F14" s="117"/>
      <c r="G14" s="117"/>
      <c r="H14" s="117"/>
      <c r="I14" s="117"/>
      <c r="J14" s="117"/>
    </row>
    <row r="15" spans="2:10" ht="12" customHeight="1">
      <c r="B15" s="95" t="s">
        <v>46</v>
      </c>
      <c r="C15" s="96" t="s">
        <v>45</v>
      </c>
      <c r="D15" s="97" t="s">
        <v>60</v>
      </c>
      <c r="E15" s="98"/>
      <c r="F15" s="92"/>
      <c r="G15" s="95" t="s">
        <v>47</v>
      </c>
      <c r="H15" s="96" t="s">
        <v>45</v>
      </c>
      <c r="I15" s="97" t="s">
        <v>60</v>
      </c>
      <c r="J15" s="92"/>
    </row>
    <row r="16" spans="2:12" ht="12" customHeight="1">
      <c r="B16" s="95" t="s">
        <v>47</v>
      </c>
      <c r="C16" s="96" t="s">
        <v>45</v>
      </c>
      <c r="D16" s="97" t="s">
        <v>67</v>
      </c>
      <c r="E16" s="92"/>
      <c r="F16" s="92"/>
      <c r="G16" s="95" t="s">
        <v>67</v>
      </c>
      <c r="H16" s="96" t="s">
        <v>45</v>
      </c>
      <c r="I16" s="97" t="s">
        <v>68</v>
      </c>
      <c r="J16" s="92"/>
      <c r="L16" s="95"/>
    </row>
    <row r="17" spans="2:11" ht="12" customHeight="1">
      <c r="B17" s="95" t="s">
        <v>68</v>
      </c>
      <c r="C17" s="96" t="s">
        <v>45</v>
      </c>
      <c r="D17" s="97" t="s">
        <v>71</v>
      </c>
      <c r="E17" s="96" t="s">
        <v>45</v>
      </c>
      <c r="F17" s="92"/>
      <c r="G17" s="95" t="s">
        <v>46</v>
      </c>
      <c r="H17" s="96" t="s">
        <v>45</v>
      </c>
      <c r="I17" s="97" t="s">
        <v>71</v>
      </c>
      <c r="J17" s="92"/>
      <c r="K17" s="96" t="s">
        <v>45</v>
      </c>
    </row>
    <row r="18" spans="2:10" ht="12" customHeight="1">
      <c r="B18" s="95"/>
      <c r="C18" s="96"/>
      <c r="D18" s="97"/>
      <c r="E18" s="92"/>
      <c r="F18" s="100"/>
      <c r="G18" s="95"/>
      <c r="H18" s="96"/>
      <c r="I18" s="97"/>
      <c r="J18" s="92"/>
    </row>
    <row r="19" spans="2:10" ht="16.5" customHeight="1">
      <c r="B19" s="116" t="s">
        <v>73</v>
      </c>
      <c r="C19" s="116"/>
      <c r="D19" s="116"/>
      <c r="E19" s="116"/>
      <c r="F19" s="116"/>
      <c r="G19" s="116"/>
      <c r="H19" s="116"/>
      <c r="I19" s="116"/>
      <c r="J19" s="116"/>
    </row>
    <row r="20" spans="2:10" ht="12" customHeight="1">
      <c r="B20" s="94"/>
      <c r="C20" s="94"/>
      <c r="D20" s="94"/>
      <c r="E20" s="94"/>
      <c r="F20" s="94"/>
      <c r="G20" s="94"/>
      <c r="H20" s="94"/>
      <c r="I20" s="94"/>
      <c r="J20" s="94"/>
    </row>
    <row r="21" spans="2:10" ht="12" customHeight="1">
      <c r="B21" s="117" t="s">
        <v>43</v>
      </c>
      <c r="C21" s="117"/>
      <c r="D21" s="117"/>
      <c r="E21" s="117" t="s">
        <v>44</v>
      </c>
      <c r="F21" s="117"/>
      <c r="G21" s="117"/>
      <c r="H21" s="117"/>
      <c r="I21" s="117"/>
      <c r="J21" s="117"/>
    </row>
    <row r="22" spans="2:11" ht="12">
      <c r="B22" s="95" t="s">
        <v>67</v>
      </c>
      <c r="C22" s="96" t="s">
        <v>45</v>
      </c>
      <c r="D22" s="97" t="s">
        <v>46</v>
      </c>
      <c r="E22" s="98"/>
      <c r="F22" s="92"/>
      <c r="G22" s="95" t="s">
        <v>47</v>
      </c>
      <c r="H22" s="96" t="s">
        <v>45</v>
      </c>
      <c r="I22" s="97" t="s">
        <v>61</v>
      </c>
      <c r="J22" s="92"/>
      <c r="K22" s="92"/>
    </row>
    <row r="23" spans="2:10" ht="12" customHeight="1">
      <c r="B23" s="95" t="s">
        <v>68</v>
      </c>
      <c r="C23" s="96" t="s">
        <v>45</v>
      </c>
      <c r="D23" s="97" t="s">
        <v>47</v>
      </c>
      <c r="E23" s="92"/>
      <c r="F23" s="92"/>
      <c r="G23" s="95" t="s">
        <v>68</v>
      </c>
      <c r="H23" s="96" t="s">
        <v>45</v>
      </c>
      <c r="I23" s="97" t="s">
        <v>60</v>
      </c>
      <c r="J23" s="92"/>
    </row>
    <row r="24" spans="2:11" ht="12" customHeight="1">
      <c r="B24" s="95" t="s">
        <v>60</v>
      </c>
      <c r="C24" s="96" t="s">
        <v>45</v>
      </c>
      <c r="D24" s="97" t="s">
        <v>71</v>
      </c>
      <c r="E24" s="96" t="s">
        <v>45</v>
      </c>
      <c r="F24" s="92"/>
      <c r="G24" s="95" t="s">
        <v>67</v>
      </c>
      <c r="H24" s="96" t="s">
        <v>45</v>
      </c>
      <c r="I24" s="97" t="s">
        <v>71</v>
      </c>
      <c r="J24" s="92"/>
      <c r="K24" s="96" t="s">
        <v>45</v>
      </c>
    </row>
    <row r="25" spans="2:10" ht="12">
      <c r="B25" s="95"/>
      <c r="C25" s="99"/>
      <c r="D25" s="97"/>
      <c r="F25" s="92"/>
      <c r="G25" s="95"/>
      <c r="H25" s="99"/>
      <c r="I25" s="98"/>
      <c r="J25" s="92"/>
    </row>
    <row r="26" spans="2:10" ht="16.5" customHeight="1">
      <c r="B26" s="116" t="s">
        <v>74</v>
      </c>
      <c r="C26" s="116"/>
      <c r="D26" s="116"/>
      <c r="E26" s="116"/>
      <c r="F26" s="116"/>
      <c r="G26" s="116"/>
      <c r="H26" s="116"/>
      <c r="I26" s="116"/>
      <c r="J26" s="116"/>
    </row>
    <row r="27" spans="2:10" ht="12" customHeight="1">
      <c r="B27" s="94"/>
      <c r="C27" s="94"/>
      <c r="D27" s="94"/>
      <c r="E27" s="94"/>
      <c r="F27" s="94"/>
      <c r="G27" s="94"/>
      <c r="H27" s="94"/>
      <c r="I27" s="94"/>
      <c r="J27" s="94"/>
    </row>
    <row r="28" spans="2:10" ht="12" customHeight="1">
      <c r="B28" s="117" t="s">
        <v>43</v>
      </c>
      <c r="C28" s="117"/>
      <c r="D28" s="117"/>
      <c r="E28" s="117" t="s">
        <v>44</v>
      </c>
      <c r="F28" s="117"/>
      <c r="G28" s="117"/>
      <c r="H28" s="117"/>
      <c r="I28" s="117"/>
      <c r="J28" s="117"/>
    </row>
    <row r="29" spans="2:10" ht="12">
      <c r="B29" s="95" t="s">
        <v>68</v>
      </c>
      <c r="C29" s="96" t="s">
        <v>45</v>
      </c>
      <c r="D29" s="97" t="s">
        <v>46</v>
      </c>
      <c r="E29" s="98"/>
      <c r="F29" s="92"/>
      <c r="G29" s="95" t="s">
        <v>60</v>
      </c>
      <c r="H29" s="96" t="s">
        <v>45</v>
      </c>
      <c r="I29" s="97" t="s">
        <v>61</v>
      </c>
      <c r="J29" s="92"/>
    </row>
    <row r="30" spans="2:10" ht="12">
      <c r="B30" s="95" t="s">
        <v>60</v>
      </c>
      <c r="C30" s="96" t="s">
        <v>45</v>
      </c>
      <c r="D30" s="97" t="s">
        <v>67</v>
      </c>
      <c r="E30" s="97"/>
      <c r="F30" s="92"/>
      <c r="G30" s="95" t="s">
        <v>67</v>
      </c>
      <c r="H30" s="96" t="s">
        <v>45</v>
      </c>
      <c r="I30" s="97" t="s">
        <v>59</v>
      </c>
      <c r="J30" s="92"/>
    </row>
    <row r="31" spans="1:11" ht="12">
      <c r="A31" s="92"/>
      <c r="B31" s="95" t="s">
        <v>47</v>
      </c>
      <c r="C31" s="96" t="s">
        <v>45</v>
      </c>
      <c r="D31" s="97" t="s">
        <v>71</v>
      </c>
      <c r="E31" s="96" t="s">
        <v>45</v>
      </c>
      <c r="F31" s="92"/>
      <c r="G31" s="95" t="s">
        <v>68</v>
      </c>
      <c r="H31" s="96" t="s">
        <v>45</v>
      </c>
      <c r="I31" s="97" t="s">
        <v>71</v>
      </c>
      <c r="J31" s="92"/>
      <c r="K31" s="96" t="s">
        <v>45</v>
      </c>
    </row>
    <row r="32" spans="1:10" ht="12">
      <c r="A32" s="92"/>
      <c r="B32" s="95"/>
      <c r="C32" s="96"/>
      <c r="D32" s="97"/>
      <c r="E32" s="92"/>
      <c r="F32" s="92"/>
      <c r="G32" s="95"/>
      <c r="H32" s="96"/>
      <c r="I32" s="97"/>
      <c r="J32" s="92"/>
    </row>
    <row r="33" spans="1:10" ht="16.5" customHeight="1">
      <c r="A33" s="92"/>
      <c r="B33" s="116" t="s">
        <v>75</v>
      </c>
      <c r="C33" s="116"/>
      <c r="D33" s="116"/>
      <c r="E33" s="116"/>
      <c r="F33" s="116"/>
      <c r="G33" s="116"/>
      <c r="H33" s="116"/>
      <c r="I33" s="116"/>
      <c r="J33" s="116"/>
    </row>
    <row r="34" spans="1:10" ht="12" customHeight="1">
      <c r="A34" s="92"/>
      <c r="B34" s="94"/>
      <c r="C34" s="94"/>
      <c r="D34" s="94"/>
      <c r="E34" s="94"/>
      <c r="F34" s="94"/>
      <c r="G34" s="94"/>
      <c r="H34" s="94"/>
      <c r="I34" s="94"/>
      <c r="J34" s="94"/>
    </row>
    <row r="35" spans="1:10" ht="12">
      <c r="A35" s="92"/>
      <c r="B35" s="117" t="s">
        <v>43</v>
      </c>
      <c r="C35" s="117"/>
      <c r="D35" s="117"/>
      <c r="E35" s="117" t="s">
        <v>44</v>
      </c>
      <c r="F35" s="117"/>
      <c r="G35" s="117"/>
      <c r="H35" s="117"/>
      <c r="I35" s="117"/>
      <c r="J35" s="117"/>
    </row>
    <row r="36" spans="1:10" ht="12">
      <c r="A36" s="92"/>
      <c r="B36" s="95" t="s">
        <v>60</v>
      </c>
      <c r="C36" s="96" t="s">
        <v>45</v>
      </c>
      <c r="D36" s="97" t="s">
        <v>47</v>
      </c>
      <c r="E36" s="98"/>
      <c r="F36" s="92"/>
      <c r="G36" s="95" t="s">
        <v>61</v>
      </c>
      <c r="H36" s="96" t="s">
        <v>45</v>
      </c>
      <c r="I36" s="97" t="s">
        <v>67</v>
      </c>
      <c r="J36" s="92"/>
    </row>
    <row r="37" spans="1:10" ht="12">
      <c r="A37" s="92"/>
      <c r="B37" s="95" t="s">
        <v>68</v>
      </c>
      <c r="C37" s="96" t="s">
        <v>45</v>
      </c>
      <c r="D37" s="97" t="s">
        <v>67</v>
      </c>
      <c r="E37" s="97"/>
      <c r="F37" s="92"/>
      <c r="G37" s="95" t="s">
        <v>59</v>
      </c>
      <c r="H37" s="96" t="s">
        <v>45</v>
      </c>
      <c r="I37" s="97" t="s">
        <v>68</v>
      </c>
      <c r="J37" s="92"/>
    </row>
    <row r="38" spans="1:11" ht="12">
      <c r="A38" s="92"/>
      <c r="B38" s="95" t="s">
        <v>46</v>
      </c>
      <c r="C38" s="96"/>
      <c r="D38" s="97" t="s">
        <v>71</v>
      </c>
      <c r="E38" s="96" t="s">
        <v>45</v>
      </c>
      <c r="F38" s="92"/>
      <c r="G38" s="95" t="s">
        <v>60</v>
      </c>
      <c r="H38" s="96" t="s">
        <v>45</v>
      </c>
      <c r="I38" s="97" t="s">
        <v>71</v>
      </c>
      <c r="J38" s="92"/>
      <c r="K38" s="96" t="s">
        <v>45</v>
      </c>
    </row>
    <row r="39" spans="1:10" ht="12">
      <c r="A39" s="92"/>
      <c r="B39" s="101"/>
      <c r="C39" s="99"/>
      <c r="D39" s="97"/>
      <c r="E39" s="92"/>
      <c r="F39" s="92"/>
      <c r="G39" s="95"/>
      <c r="H39" s="99"/>
      <c r="I39" s="97"/>
      <c r="J39" s="92"/>
    </row>
    <row r="40" spans="2:10" s="92" customFormat="1" ht="15.75">
      <c r="B40" s="116" t="s">
        <v>76</v>
      </c>
      <c r="C40" s="116"/>
      <c r="D40" s="116"/>
      <c r="E40" s="116"/>
      <c r="F40" s="116"/>
      <c r="G40" s="116"/>
      <c r="H40" s="116"/>
      <c r="I40" s="116"/>
      <c r="J40" s="116"/>
    </row>
    <row r="41" spans="2:10" s="92" customFormat="1" ht="12" customHeight="1">
      <c r="B41" s="94"/>
      <c r="C41" s="94"/>
      <c r="D41" s="94"/>
      <c r="E41" s="94"/>
      <c r="F41" s="94"/>
      <c r="G41" s="94"/>
      <c r="H41" s="94"/>
      <c r="I41" s="94"/>
      <c r="J41" s="94"/>
    </row>
    <row r="42" spans="2:10" s="92" customFormat="1" ht="12" customHeight="1">
      <c r="B42" s="117" t="s">
        <v>48</v>
      </c>
      <c r="C42" s="117"/>
      <c r="D42" s="117"/>
      <c r="E42" s="117" t="s">
        <v>49</v>
      </c>
      <c r="F42" s="117"/>
      <c r="G42" s="117"/>
      <c r="H42" s="117"/>
      <c r="I42" s="117"/>
      <c r="J42" s="117"/>
    </row>
    <row r="43" spans="2:9" s="92" customFormat="1" ht="12" customHeight="1">
      <c r="B43" s="95" t="s">
        <v>50</v>
      </c>
      <c r="C43" s="96" t="s">
        <v>45</v>
      </c>
      <c r="D43" s="93" t="s">
        <v>51</v>
      </c>
      <c r="E43" s="93"/>
      <c r="F43" s="102"/>
      <c r="G43" s="95" t="s">
        <v>52</v>
      </c>
      <c r="H43" s="96" t="s">
        <v>45</v>
      </c>
      <c r="I43" s="97" t="s">
        <v>53</v>
      </c>
    </row>
    <row r="44" spans="2:11" ht="12" customHeight="1">
      <c r="B44" s="95" t="s">
        <v>54</v>
      </c>
      <c r="C44" s="96" t="s">
        <v>45</v>
      </c>
      <c r="D44" s="97" t="s">
        <v>55</v>
      </c>
      <c r="E44" s="102"/>
      <c r="F44" s="102"/>
      <c r="G44" s="101" t="s">
        <v>56</v>
      </c>
      <c r="H44" s="96" t="s">
        <v>45</v>
      </c>
      <c r="I44" s="98" t="s">
        <v>57</v>
      </c>
      <c r="J44" s="92"/>
      <c r="K44" s="92"/>
    </row>
    <row r="45" spans="2:11" ht="12">
      <c r="B45" s="95"/>
      <c r="C45" s="96"/>
      <c r="D45" s="97"/>
      <c r="E45" s="102"/>
      <c r="F45" s="102"/>
      <c r="G45" s="95"/>
      <c r="H45" s="96"/>
      <c r="I45" s="98"/>
      <c r="J45" s="92"/>
      <c r="K45" s="92"/>
    </row>
    <row r="46" spans="2:11" ht="12">
      <c r="B46" s="92"/>
      <c r="D46" s="92"/>
      <c r="E46" s="95"/>
      <c r="F46" s="93"/>
      <c r="G46" s="92"/>
      <c r="H46" s="103"/>
      <c r="I46" s="92"/>
      <c r="J46" s="92"/>
      <c r="K46" s="92"/>
    </row>
    <row r="47" spans="2:11" ht="12">
      <c r="B47" s="92"/>
      <c r="D47" s="92"/>
      <c r="F47" s="92"/>
      <c r="G47" s="92"/>
      <c r="H47" s="92"/>
      <c r="I47" s="92"/>
      <c r="J47" s="92"/>
      <c r="K47" s="92"/>
    </row>
    <row r="48" spans="2:10" ht="12">
      <c r="B48" s="92"/>
      <c r="D48" s="92"/>
      <c r="F48" s="92"/>
      <c r="G48" s="95"/>
      <c r="H48" s="96"/>
      <c r="I48" s="97"/>
      <c r="J48" s="92"/>
    </row>
  </sheetData>
  <sheetProtection password="CC26" sheet="1" objects="1" scenarios="1"/>
  <mergeCells count="19">
    <mergeCell ref="B3:K3"/>
    <mergeCell ref="B5:J5"/>
    <mergeCell ref="B7:D7"/>
    <mergeCell ref="E7:J7"/>
    <mergeCell ref="B12:J12"/>
    <mergeCell ref="B14:D14"/>
    <mergeCell ref="E14:J14"/>
    <mergeCell ref="B19:J19"/>
    <mergeCell ref="B21:D21"/>
    <mergeCell ref="E21:J21"/>
    <mergeCell ref="B26:J26"/>
    <mergeCell ref="B28:D28"/>
    <mergeCell ref="E28:J28"/>
    <mergeCell ref="B33:J33"/>
    <mergeCell ref="B35:D35"/>
    <mergeCell ref="E35:J35"/>
    <mergeCell ref="B40:J40"/>
    <mergeCell ref="B42:D42"/>
    <mergeCell ref="E42:J42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36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2:20" ht="19.5" customHeight="1" thickBot="1">
      <c r="B3" s="5" t="s">
        <v>1</v>
      </c>
      <c r="C3" s="46"/>
      <c r="D3" s="137" t="s">
        <v>77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9"/>
      <c r="Q3" s="140" t="s">
        <v>40</v>
      </c>
      <c r="R3" s="141"/>
      <c r="S3" s="137" t="s">
        <v>78</v>
      </c>
      <c r="T3" s="142"/>
    </row>
    <row r="4" spans="2:20" ht="19.5" customHeight="1" thickTop="1">
      <c r="B4" s="6" t="s">
        <v>3</v>
      </c>
      <c r="C4" s="7"/>
      <c r="D4" s="143" t="s">
        <v>41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5"/>
      <c r="Q4" s="146" t="s">
        <v>14</v>
      </c>
      <c r="R4" s="147"/>
      <c r="S4" s="148" t="s">
        <v>88</v>
      </c>
      <c r="T4" s="149"/>
    </row>
    <row r="5" spans="2:20" ht="19.5" customHeight="1">
      <c r="B5" s="6" t="s">
        <v>4</v>
      </c>
      <c r="C5" s="47"/>
      <c r="D5" s="121" t="s">
        <v>42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124" t="s">
        <v>2</v>
      </c>
      <c r="R5" s="125"/>
      <c r="S5" s="126" t="s">
        <v>62</v>
      </c>
      <c r="T5" s="127"/>
    </row>
    <row r="6" spans="2:20" ht="19.5" customHeight="1" thickBot="1">
      <c r="B6" s="8" t="s">
        <v>5</v>
      </c>
      <c r="C6" s="9"/>
      <c r="D6" s="128" t="s">
        <v>101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30"/>
      <c r="Q6" s="48"/>
      <c r="R6" s="49"/>
      <c r="S6" s="90" t="s">
        <v>22</v>
      </c>
      <c r="T6" s="39" t="s">
        <v>21</v>
      </c>
    </row>
    <row r="7" spans="2:20" ht="24.75" customHeight="1">
      <c r="B7" s="10"/>
      <c r="C7" s="11" t="str">
        <f>D4</f>
        <v>Keramika Chlumčany M1</v>
      </c>
      <c r="D7" s="11" t="str">
        <f>D5</f>
        <v>Keramika Chlumčany M2</v>
      </c>
      <c r="E7" s="131" t="s">
        <v>6</v>
      </c>
      <c r="F7" s="132"/>
      <c r="G7" s="132"/>
      <c r="H7" s="132"/>
      <c r="I7" s="132"/>
      <c r="J7" s="132"/>
      <c r="K7" s="132"/>
      <c r="L7" s="132"/>
      <c r="M7" s="133"/>
      <c r="N7" s="134" t="s">
        <v>15</v>
      </c>
      <c r="O7" s="135"/>
      <c r="P7" s="134" t="s">
        <v>16</v>
      </c>
      <c r="Q7" s="135"/>
      <c r="R7" s="134" t="s">
        <v>17</v>
      </c>
      <c r="S7" s="135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102</v>
      </c>
      <c r="D9" s="45" t="s">
        <v>103</v>
      </c>
      <c r="E9" s="40">
        <v>21</v>
      </c>
      <c r="F9" s="20" t="s">
        <v>18</v>
      </c>
      <c r="G9" s="41">
        <v>13</v>
      </c>
      <c r="H9" s="40">
        <v>21</v>
      </c>
      <c r="I9" s="20" t="s">
        <v>18</v>
      </c>
      <c r="J9" s="41">
        <v>9</v>
      </c>
      <c r="K9" s="40"/>
      <c r="L9" s="20" t="s">
        <v>18</v>
      </c>
      <c r="M9" s="41"/>
      <c r="N9" s="22">
        <f>E9+H9+K9</f>
        <v>42</v>
      </c>
      <c r="O9" s="23">
        <f>G9+J9+M9</f>
        <v>22</v>
      </c>
      <c r="P9" s="24">
        <f>IF(E9&gt;G9,1,0)+IF(H9&gt;J9,1,0)+IF(K9&gt;M9,1,0)</f>
        <v>2</v>
      </c>
      <c r="Q9" s="19">
        <f>IF(E9&lt;G9,1,0)+IF(H9&lt;J9,1,0)+IF(K9&lt;M9,1,0)</f>
        <v>0</v>
      </c>
      <c r="R9" s="35">
        <f aca="true" t="shared" si="0" ref="R9:S12">IF(P9=2,1,0)</f>
        <v>1</v>
      </c>
      <c r="S9" s="21">
        <f t="shared" si="0"/>
        <v>0</v>
      </c>
      <c r="T9" s="53" t="s">
        <v>104</v>
      </c>
    </row>
    <row r="10" spans="2:20" ht="30" customHeight="1">
      <c r="B10" s="18" t="s">
        <v>23</v>
      </c>
      <c r="C10" s="44" t="s">
        <v>105</v>
      </c>
      <c r="D10" s="44" t="s">
        <v>106</v>
      </c>
      <c r="E10" s="40">
        <v>21</v>
      </c>
      <c r="F10" s="19" t="s">
        <v>18</v>
      </c>
      <c r="G10" s="41">
        <v>7</v>
      </c>
      <c r="H10" s="40">
        <v>21</v>
      </c>
      <c r="I10" s="19" t="s">
        <v>18</v>
      </c>
      <c r="J10" s="41">
        <v>9</v>
      </c>
      <c r="K10" s="40"/>
      <c r="L10" s="19" t="s">
        <v>18</v>
      </c>
      <c r="M10" s="41"/>
      <c r="N10" s="22">
        <f>E10+H10+K10</f>
        <v>42</v>
      </c>
      <c r="O10" s="23">
        <f>G10+J10+M10</f>
        <v>16</v>
      </c>
      <c r="P10" s="24">
        <f>IF(E10&gt;G10,1,0)+IF(H10&gt;J10,1,0)+IF(K10&gt;M10,1,0)</f>
        <v>2</v>
      </c>
      <c r="Q10" s="19">
        <f>IF(E10&lt;G10,1,0)+IF(H10&lt;J10,1,0)+IF(K10&lt;M10,1,0)</f>
        <v>0</v>
      </c>
      <c r="R10" s="36">
        <f t="shared" si="0"/>
        <v>1</v>
      </c>
      <c r="S10" s="21">
        <f t="shared" si="0"/>
        <v>0</v>
      </c>
      <c r="T10" s="53" t="s">
        <v>107</v>
      </c>
    </row>
    <row r="11" spans="2:20" ht="30" customHeight="1">
      <c r="B11" s="18" t="s">
        <v>19</v>
      </c>
      <c r="C11" s="44" t="s">
        <v>108</v>
      </c>
      <c r="D11" s="44" t="s">
        <v>109</v>
      </c>
      <c r="E11" s="40">
        <v>18</v>
      </c>
      <c r="F11" s="19" t="s">
        <v>18</v>
      </c>
      <c r="G11" s="41">
        <v>21</v>
      </c>
      <c r="H11" s="40">
        <v>21</v>
      </c>
      <c r="I11" s="19" t="s">
        <v>18</v>
      </c>
      <c r="J11" s="41">
        <v>10</v>
      </c>
      <c r="K11" s="40">
        <v>22</v>
      </c>
      <c r="L11" s="19" t="s">
        <v>18</v>
      </c>
      <c r="M11" s="41">
        <v>20</v>
      </c>
      <c r="N11" s="22">
        <f>E11+H11+K11</f>
        <v>61</v>
      </c>
      <c r="O11" s="23">
        <f>G11+J11+M11</f>
        <v>51</v>
      </c>
      <c r="P11" s="24">
        <f>IF(E11&gt;G11,1,0)+IF(H11&gt;J11,1,0)+IF(K11&gt;M11,1,0)</f>
        <v>2</v>
      </c>
      <c r="Q11" s="19">
        <f>IF(E11&lt;G11,1,0)+IF(H11&lt;J11,1,0)+IF(K11&lt;M11,1,0)</f>
        <v>1</v>
      </c>
      <c r="R11" s="36">
        <f t="shared" si="0"/>
        <v>1</v>
      </c>
      <c r="S11" s="21">
        <f t="shared" si="0"/>
        <v>0</v>
      </c>
      <c r="T11" s="53" t="s">
        <v>110</v>
      </c>
    </row>
    <row r="12" spans="2:20" ht="30" customHeight="1" thickBot="1">
      <c r="B12" s="18" t="s">
        <v>24</v>
      </c>
      <c r="C12" s="44" t="s">
        <v>111</v>
      </c>
      <c r="D12" s="44" t="s">
        <v>112</v>
      </c>
      <c r="E12" s="40">
        <v>21</v>
      </c>
      <c r="F12" s="19" t="s">
        <v>18</v>
      </c>
      <c r="G12" s="41">
        <v>17</v>
      </c>
      <c r="H12" s="40">
        <v>21</v>
      </c>
      <c r="I12" s="19" t="s">
        <v>18</v>
      </c>
      <c r="J12" s="41">
        <v>10</v>
      </c>
      <c r="K12" s="40"/>
      <c r="L12" s="19" t="s">
        <v>18</v>
      </c>
      <c r="M12" s="41"/>
      <c r="N12" s="22">
        <f>E12+H12+K12</f>
        <v>42</v>
      </c>
      <c r="O12" s="23">
        <f>G12+J12+M12</f>
        <v>27</v>
      </c>
      <c r="P12" s="24">
        <f>IF(E12&gt;G12,1,0)+IF(H12&gt;J12,1,0)+IF(K12&gt;M12,1,0)</f>
        <v>2</v>
      </c>
      <c r="Q12" s="19">
        <f>IF(E12&lt;G12,1,0)+IF(H12&lt;J12,1,0)+IF(K12&lt;M12,1,0)</f>
        <v>0</v>
      </c>
      <c r="R12" s="36">
        <f t="shared" si="0"/>
        <v>1</v>
      </c>
      <c r="S12" s="21">
        <f t="shared" si="0"/>
        <v>0</v>
      </c>
      <c r="T12" s="53" t="s">
        <v>113</v>
      </c>
    </row>
    <row r="13" spans="2:20" ht="34.5" customHeight="1" thickBot="1">
      <c r="B13" s="25" t="s">
        <v>8</v>
      </c>
      <c r="C13" s="119" t="str">
        <f>IF(R13&gt;S13,D4,IF(S13&gt;R13,D5,"remíza"))</f>
        <v>Keramika Chlumčany M1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20"/>
      <c r="N13" s="26">
        <f aca="true" t="shared" si="1" ref="N13:S13">SUM(N9:N12)</f>
        <v>187</v>
      </c>
      <c r="O13" s="27">
        <f t="shared" si="1"/>
        <v>116</v>
      </c>
      <c r="P13" s="26">
        <f t="shared" si="1"/>
        <v>8</v>
      </c>
      <c r="Q13" s="28">
        <f t="shared" si="1"/>
        <v>1</v>
      </c>
      <c r="R13" s="26">
        <f t="shared" si="1"/>
        <v>4</v>
      </c>
      <c r="S13" s="27">
        <f t="shared" si="1"/>
        <v>0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 objects="1" scenarios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36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2:20" ht="19.5" customHeight="1" thickBot="1">
      <c r="B3" s="5" t="s">
        <v>1</v>
      </c>
      <c r="C3" s="46"/>
      <c r="D3" s="137" t="s">
        <v>77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9"/>
      <c r="Q3" s="140" t="s">
        <v>40</v>
      </c>
      <c r="R3" s="141"/>
      <c r="S3" s="137" t="s">
        <v>78</v>
      </c>
      <c r="T3" s="142"/>
    </row>
    <row r="4" spans="2:20" ht="19.5" customHeight="1" thickTop="1">
      <c r="B4" s="6" t="s">
        <v>3</v>
      </c>
      <c r="C4" s="7"/>
      <c r="D4" s="143" t="s">
        <v>67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5"/>
      <c r="Q4" s="146" t="s">
        <v>14</v>
      </c>
      <c r="R4" s="147"/>
      <c r="S4" s="148" t="s">
        <v>80</v>
      </c>
      <c r="T4" s="149"/>
    </row>
    <row r="5" spans="2:20" ht="19.5" customHeight="1">
      <c r="B5" s="6" t="s">
        <v>4</v>
      </c>
      <c r="C5" s="47"/>
      <c r="D5" s="150" t="s">
        <v>60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2"/>
      <c r="Q5" s="124" t="s">
        <v>2</v>
      </c>
      <c r="R5" s="125"/>
      <c r="S5" s="126" t="s">
        <v>79</v>
      </c>
      <c r="T5" s="127"/>
    </row>
    <row r="6" spans="2:20" ht="19.5" customHeight="1" thickBot="1">
      <c r="B6" s="8" t="s">
        <v>5</v>
      </c>
      <c r="C6" s="9"/>
      <c r="D6" s="128" t="s">
        <v>81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30"/>
      <c r="Q6" s="48"/>
      <c r="R6" s="49"/>
      <c r="S6" s="90" t="s">
        <v>22</v>
      </c>
      <c r="T6" s="39" t="s">
        <v>21</v>
      </c>
    </row>
    <row r="7" spans="2:20" ht="24.75" customHeight="1">
      <c r="B7" s="10"/>
      <c r="C7" s="11" t="str">
        <f>D4</f>
        <v>TJ Slavoj Plzeň M</v>
      </c>
      <c r="D7" s="11" t="str">
        <f>D5</f>
        <v>SK Jupiter M</v>
      </c>
      <c r="E7" s="131" t="s">
        <v>6</v>
      </c>
      <c r="F7" s="132"/>
      <c r="G7" s="132"/>
      <c r="H7" s="132"/>
      <c r="I7" s="132"/>
      <c r="J7" s="132"/>
      <c r="K7" s="132"/>
      <c r="L7" s="132"/>
      <c r="M7" s="133"/>
      <c r="N7" s="134" t="s">
        <v>15</v>
      </c>
      <c r="O7" s="135"/>
      <c r="P7" s="134" t="s">
        <v>16</v>
      </c>
      <c r="Q7" s="135"/>
      <c r="R7" s="134" t="s">
        <v>17</v>
      </c>
      <c r="S7" s="135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82</v>
      </c>
      <c r="D9" s="45" t="s">
        <v>83</v>
      </c>
      <c r="E9" s="40">
        <v>15</v>
      </c>
      <c r="F9" s="20" t="s">
        <v>18</v>
      </c>
      <c r="G9" s="41">
        <v>21</v>
      </c>
      <c r="H9" s="40">
        <v>17</v>
      </c>
      <c r="I9" s="20" t="s">
        <v>18</v>
      </c>
      <c r="J9" s="41">
        <v>21</v>
      </c>
      <c r="K9" s="40"/>
      <c r="L9" s="20" t="s">
        <v>18</v>
      </c>
      <c r="M9" s="41"/>
      <c r="N9" s="22">
        <f>E9+H9+K9</f>
        <v>32</v>
      </c>
      <c r="O9" s="23">
        <f>G9+J9+M9</f>
        <v>42</v>
      </c>
      <c r="P9" s="24">
        <f>IF(E9&gt;G9,1,0)+IF(H9&gt;J9,1,0)+IF(K9&gt;M9,1,0)</f>
        <v>0</v>
      </c>
      <c r="Q9" s="19">
        <f>IF(E9&lt;G9,1,0)+IF(H9&lt;J9,1,0)+IF(K9&lt;M9,1,0)</f>
        <v>2</v>
      </c>
      <c r="R9" s="35">
        <f aca="true" t="shared" si="0" ref="R9:S12">IF(P9=2,1,0)</f>
        <v>0</v>
      </c>
      <c r="S9" s="21">
        <f t="shared" si="0"/>
        <v>1</v>
      </c>
      <c r="T9" s="53"/>
    </row>
    <row r="10" spans="2:20" ht="30" customHeight="1">
      <c r="B10" s="18" t="s">
        <v>23</v>
      </c>
      <c r="C10" s="44" t="s">
        <v>84</v>
      </c>
      <c r="D10" s="44" t="s">
        <v>85</v>
      </c>
      <c r="E10" s="40">
        <v>22</v>
      </c>
      <c r="F10" s="19" t="s">
        <v>18</v>
      </c>
      <c r="G10" s="41">
        <v>24</v>
      </c>
      <c r="H10" s="40">
        <v>21</v>
      </c>
      <c r="I10" s="19" t="s">
        <v>18</v>
      </c>
      <c r="J10" s="41">
        <v>19</v>
      </c>
      <c r="K10" s="40">
        <v>21</v>
      </c>
      <c r="L10" s="19" t="s">
        <v>18</v>
      </c>
      <c r="M10" s="41">
        <v>9</v>
      </c>
      <c r="N10" s="22">
        <f>E10+H10+K10</f>
        <v>64</v>
      </c>
      <c r="O10" s="23">
        <f>G10+J10+M10</f>
        <v>52</v>
      </c>
      <c r="P10" s="24">
        <f>IF(E10&gt;G10,1,0)+IF(H10&gt;J10,1,0)+IF(K10&gt;M10,1,0)</f>
        <v>2</v>
      </c>
      <c r="Q10" s="19">
        <f>IF(E10&lt;G10,1,0)+IF(H10&lt;J10,1,0)+IF(K10&lt;M10,1,0)</f>
        <v>1</v>
      </c>
      <c r="R10" s="36">
        <f t="shared" si="0"/>
        <v>1</v>
      </c>
      <c r="S10" s="21">
        <f t="shared" si="0"/>
        <v>0</v>
      </c>
      <c r="T10" s="53"/>
    </row>
    <row r="11" spans="2:20" ht="30" customHeight="1">
      <c r="B11" s="18" t="s">
        <v>19</v>
      </c>
      <c r="C11" s="44" t="s">
        <v>63</v>
      </c>
      <c r="D11" s="44" t="s">
        <v>64</v>
      </c>
      <c r="E11" s="40">
        <v>21</v>
      </c>
      <c r="F11" s="19" t="s">
        <v>18</v>
      </c>
      <c r="G11" s="41">
        <v>11</v>
      </c>
      <c r="H11" s="40">
        <v>21</v>
      </c>
      <c r="I11" s="19" t="s">
        <v>18</v>
      </c>
      <c r="J11" s="41">
        <v>15</v>
      </c>
      <c r="K11" s="40"/>
      <c r="L11" s="19" t="s">
        <v>18</v>
      </c>
      <c r="M11" s="41"/>
      <c r="N11" s="22">
        <f>E11+H11+K11</f>
        <v>42</v>
      </c>
      <c r="O11" s="23">
        <f>G11+J11+M11</f>
        <v>26</v>
      </c>
      <c r="P11" s="24">
        <f>IF(E11&gt;G11,1,0)+IF(H11&gt;J11,1,0)+IF(K11&gt;M11,1,0)</f>
        <v>2</v>
      </c>
      <c r="Q11" s="19">
        <f>IF(E11&lt;G11,1,0)+IF(H11&lt;J11,1,0)+IF(K11&lt;M11,1,0)</f>
        <v>0</v>
      </c>
      <c r="R11" s="36">
        <f t="shared" si="0"/>
        <v>1</v>
      </c>
      <c r="S11" s="21">
        <f t="shared" si="0"/>
        <v>0</v>
      </c>
      <c r="T11" s="53"/>
    </row>
    <row r="12" spans="2:20" ht="30" customHeight="1" thickBot="1">
      <c r="B12" s="18" t="s">
        <v>24</v>
      </c>
      <c r="C12" s="44" t="s">
        <v>86</v>
      </c>
      <c r="D12" s="44" t="s">
        <v>87</v>
      </c>
      <c r="E12" s="40">
        <v>13</v>
      </c>
      <c r="F12" s="19" t="s">
        <v>18</v>
      </c>
      <c r="G12" s="41">
        <v>21</v>
      </c>
      <c r="H12" s="40">
        <v>21</v>
      </c>
      <c r="I12" s="19" t="s">
        <v>18</v>
      </c>
      <c r="J12" s="41">
        <v>17</v>
      </c>
      <c r="K12" s="40">
        <v>7</v>
      </c>
      <c r="L12" s="19" t="s">
        <v>18</v>
      </c>
      <c r="M12" s="41">
        <v>21</v>
      </c>
      <c r="N12" s="22">
        <f>E12+H12+K12</f>
        <v>41</v>
      </c>
      <c r="O12" s="23">
        <f>G12+J12+M12</f>
        <v>59</v>
      </c>
      <c r="P12" s="24">
        <f>IF(E12&gt;G12,1,0)+IF(H12&gt;J12,1,0)+IF(K12&gt;M12,1,0)</f>
        <v>1</v>
      </c>
      <c r="Q12" s="19">
        <f>IF(E12&lt;G12,1,0)+IF(H12&lt;J12,1,0)+IF(K12&lt;M12,1,0)</f>
        <v>2</v>
      </c>
      <c r="R12" s="36">
        <f t="shared" si="0"/>
        <v>0</v>
      </c>
      <c r="S12" s="21">
        <f t="shared" si="0"/>
        <v>1</v>
      </c>
      <c r="T12" s="53"/>
    </row>
    <row r="13" spans="2:20" ht="34.5" customHeight="1" thickBot="1">
      <c r="B13" s="25" t="s">
        <v>8</v>
      </c>
      <c r="C13" s="119" t="str">
        <f>IF(R13&gt;S13,D4,IF(S13&gt;R13,D5,"remíza"))</f>
        <v>remíza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20"/>
      <c r="N13" s="26">
        <f aca="true" t="shared" si="1" ref="N13:S13">SUM(N9:N12)</f>
        <v>179</v>
      </c>
      <c r="O13" s="27">
        <f t="shared" si="1"/>
        <v>179</v>
      </c>
      <c r="P13" s="26">
        <f t="shared" si="1"/>
        <v>5</v>
      </c>
      <c r="Q13" s="28">
        <f t="shared" si="1"/>
        <v>5</v>
      </c>
      <c r="R13" s="26">
        <f t="shared" si="1"/>
        <v>2</v>
      </c>
      <c r="S13" s="27">
        <f t="shared" si="1"/>
        <v>2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36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2:20" ht="19.5" customHeight="1" thickBot="1">
      <c r="B3" s="5" t="s">
        <v>1</v>
      </c>
      <c r="C3" s="46"/>
      <c r="D3" s="137" t="s">
        <v>77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9"/>
      <c r="Q3" s="140" t="s">
        <v>40</v>
      </c>
      <c r="R3" s="141"/>
      <c r="S3" s="137" t="s">
        <v>78</v>
      </c>
      <c r="T3" s="142"/>
    </row>
    <row r="4" spans="2:20" ht="19.5" customHeight="1" thickTop="1">
      <c r="B4" s="6" t="s">
        <v>3</v>
      </c>
      <c r="C4" s="7"/>
      <c r="D4" s="143" t="s">
        <v>41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5"/>
      <c r="Q4" s="146" t="s">
        <v>14</v>
      </c>
      <c r="R4" s="147"/>
      <c r="S4" s="148" t="s">
        <v>88</v>
      </c>
      <c r="T4" s="149"/>
    </row>
    <row r="5" spans="2:20" ht="19.5" customHeight="1">
      <c r="B5" s="6" t="s">
        <v>4</v>
      </c>
      <c r="C5" s="47"/>
      <c r="D5" s="150" t="s">
        <v>68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2"/>
      <c r="Q5" s="124" t="s">
        <v>2</v>
      </c>
      <c r="R5" s="125"/>
      <c r="S5" s="126" t="s">
        <v>62</v>
      </c>
      <c r="T5" s="127"/>
    </row>
    <row r="6" spans="2:20" ht="19.5" customHeight="1" thickBot="1">
      <c r="B6" s="8" t="s">
        <v>5</v>
      </c>
      <c r="C6" s="9"/>
      <c r="D6" s="128" t="s">
        <v>101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30"/>
      <c r="Q6" s="48"/>
      <c r="R6" s="49"/>
      <c r="S6" s="90" t="s">
        <v>22</v>
      </c>
      <c r="T6" s="39" t="s">
        <v>21</v>
      </c>
    </row>
    <row r="7" spans="2:20" ht="24.75" customHeight="1">
      <c r="B7" s="10"/>
      <c r="C7" s="11" t="str">
        <f>D4</f>
        <v>Keramika Chlumčany M1</v>
      </c>
      <c r="D7" s="11" t="str">
        <f>D5</f>
        <v>TJ Bílá Hora M</v>
      </c>
      <c r="E7" s="131" t="s">
        <v>6</v>
      </c>
      <c r="F7" s="132"/>
      <c r="G7" s="132"/>
      <c r="H7" s="132"/>
      <c r="I7" s="132"/>
      <c r="J7" s="132"/>
      <c r="K7" s="132"/>
      <c r="L7" s="132"/>
      <c r="M7" s="133"/>
      <c r="N7" s="134" t="s">
        <v>15</v>
      </c>
      <c r="O7" s="135"/>
      <c r="P7" s="134" t="s">
        <v>16</v>
      </c>
      <c r="Q7" s="135"/>
      <c r="R7" s="134" t="s">
        <v>17</v>
      </c>
      <c r="S7" s="135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102</v>
      </c>
      <c r="D9" s="45" t="s">
        <v>122</v>
      </c>
      <c r="E9" s="40">
        <v>22</v>
      </c>
      <c r="F9" s="20" t="s">
        <v>18</v>
      </c>
      <c r="G9" s="41">
        <v>20</v>
      </c>
      <c r="H9" s="40">
        <v>19</v>
      </c>
      <c r="I9" s="20" t="s">
        <v>18</v>
      </c>
      <c r="J9" s="41">
        <v>21</v>
      </c>
      <c r="K9" s="40">
        <v>17</v>
      </c>
      <c r="L9" s="20" t="s">
        <v>18</v>
      </c>
      <c r="M9" s="41">
        <v>21</v>
      </c>
      <c r="N9" s="22">
        <f>E9+H9+K9</f>
        <v>58</v>
      </c>
      <c r="O9" s="23">
        <f>G9+J9+M9</f>
        <v>62</v>
      </c>
      <c r="P9" s="24">
        <f>IF(E9&gt;G9,1,0)+IF(H9&gt;J9,1,0)+IF(K9&gt;M9,1,0)</f>
        <v>1</v>
      </c>
      <c r="Q9" s="19">
        <f>IF(E9&lt;G9,1,0)+IF(H9&lt;J9,1,0)+IF(K9&lt;M9,1,0)</f>
        <v>2</v>
      </c>
      <c r="R9" s="35">
        <f aca="true" t="shared" si="0" ref="R9:S12">IF(P9=2,1,0)</f>
        <v>0</v>
      </c>
      <c r="S9" s="21">
        <f t="shared" si="0"/>
        <v>1</v>
      </c>
      <c r="T9" s="53" t="s">
        <v>114</v>
      </c>
    </row>
    <row r="10" spans="2:20" ht="30" customHeight="1">
      <c r="B10" s="18" t="s">
        <v>23</v>
      </c>
      <c r="C10" s="44" t="s">
        <v>105</v>
      </c>
      <c r="D10" s="44" t="s">
        <v>115</v>
      </c>
      <c r="E10" s="40">
        <v>21</v>
      </c>
      <c r="F10" s="19" t="s">
        <v>18</v>
      </c>
      <c r="G10" s="41">
        <v>18</v>
      </c>
      <c r="H10" s="40">
        <v>21</v>
      </c>
      <c r="I10" s="19" t="s">
        <v>18</v>
      </c>
      <c r="J10" s="41">
        <v>13</v>
      </c>
      <c r="K10" s="40"/>
      <c r="L10" s="19" t="s">
        <v>18</v>
      </c>
      <c r="M10" s="41"/>
      <c r="N10" s="22">
        <f>E10+H10+K10</f>
        <v>42</v>
      </c>
      <c r="O10" s="23">
        <f>G10+J10+M10</f>
        <v>31</v>
      </c>
      <c r="P10" s="24">
        <f>IF(E10&gt;G10,1,0)+IF(H10&gt;J10,1,0)+IF(K10&gt;M10,1,0)</f>
        <v>2</v>
      </c>
      <c r="Q10" s="19">
        <f>IF(E10&lt;G10,1,0)+IF(H10&lt;J10,1,0)+IF(K10&lt;M10,1,0)</f>
        <v>0</v>
      </c>
      <c r="R10" s="36">
        <f t="shared" si="0"/>
        <v>1</v>
      </c>
      <c r="S10" s="21">
        <f t="shared" si="0"/>
        <v>0</v>
      </c>
      <c r="T10" s="53" t="s">
        <v>116</v>
      </c>
    </row>
    <row r="11" spans="2:20" ht="30" customHeight="1">
      <c r="B11" s="18" t="s">
        <v>19</v>
      </c>
      <c r="C11" s="44" t="s">
        <v>117</v>
      </c>
      <c r="D11" s="44" t="s">
        <v>118</v>
      </c>
      <c r="E11" s="40">
        <v>11</v>
      </c>
      <c r="F11" s="19" t="s">
        <v>18</v>
      </c>
      <c r="G11" s="41">
        <v>21</v>
      </c>
      <c r="H11" s="40">
        <v>14</v>
      </c>
      <c r="I11" s="19" t="s">
        <v>18</v>
      </c>
      <c r="J11" s="41">
        <v>21</v>
      </c>
      <c r="K11" s="40"/>
      <c r="L11" s="19" t="s">
        <v>18</v>
      </c>
      <c r="M11" s="41"/>
      <c r="N11" s="22">
        <f>E11+H11+K11</f>
        <v>25</v>
      </c>
      <c r="O11" s="23">
        <f>G11+J11+M11</f>
        <v>42</v>
      </c>
      <c r="P11" s="24">
        <f>IF(E11&gt;G11,1,0)+IF(H11&gt;J11,1,0)+IF(K11&gt;M11,1,0)</f>
        <v>0</v>
      </c>
      <c r="Q11" s="19">
        <f>IF(E11&lt;G11,1,0)+IF(H11&lt;J11,1,0)+IF(K11&lt;M11,1,0)</f>
        <v>2</v>
      </c>
      <c r="R11" s="36">
        <f t="shared" si="0"/>
        <v>0</v>
      </c>
      <c r="S11" s="21">
        <f t="shared" si="0"/>
        <v>1</v>
      </c>
      <c r="T11" s="53" t="s">
        <v>116</v>
      </c>
    </row>
    <row r="12" spans="2:20" ht="30" customHeight="1" thickBot="1">
      <c r="B12" s="18" t="s">
        <v>24</v>
      </c>
      <c r="C12" s="44" t="s">
        <v>111</v>
      </c>
      <c r="D12" s="44" t="s">
        <v>119</v>
      </c>
      <c r="E12" s="40">
        <v>21</v>
      </c>
      <c r="F12" s="19" t="s">
        <v>18</v>
      </c>
      <c r="G12" s="41">
        <v>14</v>
      </c>
      <c r="H12" s="40">
        <v>21</v>
      </c>
      <c r="I12" s="19" t="s">
        <v>18</v>
      </c>
      <c r="J12" s="41">
        <v>15</v>
      </c>
      <c r="K12" s="40"/>
      <c r="L12" s="19" t="s">
        <v>18</v>
      </c>
      <c r="M12" s="41"/>
      <c r="N12" s="22">
        <f>E12+H12+K12</f>
        <v>42</v>
      </c>
      <c r="O12" s="23">
        <f>G12+J12+M12</f>
        <v>29</v>
      </c>
      <c r="P12" s="24">
        <f>IF(E12&gt;G12,1,0)+IF(H12&gt;J12,1,0)+IF(K12&gt;M12,1,0)</f>
        <v>2</v>
      </c>
      <c r="Q12" s="19">
        <f>IF(E12&lt;G12,1,0)+IF(H12&lt;J12,1,0)+IF(K12&lt;M12,1,0)</f>
        <v>0</v>
      </c>
      <c r="R12" s="36">
        <f t="shared" si="0"/>
        <v>1</v>
      </c>
      <c r="S12" s="21">
        <f t="shared" si="0"/>
        <v>0</v>
      </c>
      <c r="T12" s="53" t="s">
        <v>120</v>
      </c>
    </row>
    <row r="13" spans="2:20" ht="34.5" customHeight="1" thickBot="1">
      <c r="B13" s="25" t="s">
        <v>8</v>
      </c>
      <c r="C13" s="119" t="str">
        <f>IF(R13&gt;S13,D4,IF(S13&gt;R13,D5,"remíza"))</f>
        <v>remíza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20"/>
      <c r="N13" s="26">
        <f aca="true" t="shared" si="1" ref="N13:S13">SUM(N9:N12)</f>
        <v>167</v>
      </c>
      <c r="O13" s="27">
        <f t="shared" si="1"/>
        <v>164</v>
      </c>
      <c r="P13" s="26">
        <f t="shared" si="1"/>
        <v>5</v>
      </c>
      <c r="Q13" s="28">
        <f t="shared" si="1"/>
        <v>4</v>
      </c>
      <c r="R13" s="26">
        <f t="shared" si="1"/>
        <v>2</v>
      </c>
      <c r="S13" s="27">
        <f t="shared" si="1"/>
        <v>2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36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2:20" ht="19.5" customHeight="1" thickBot="1">
      <c r="B3" s="5" t="s">
        <v>1</v>
      </c>
      <c r="C3" s="46"/>
      <c r="D3" s="137" t="s">
        <v>77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9"/>
      <c r="Q3" s="140" t="s">
        <v>40</v>
      </c>
      <c r="R3" s="141"/>
      <c r="S3" s="137" t="s">
        <v>78</v>
      </c>
      <c r="T3" s="142"/>
    </row>
    <row r="4" spans="2:20" ht="19.5" customHeight="1" thickTop="1">
      <c r="B4" s="6" t="s">
        <v>3</v>
      </c>
      <c r="C4" s="7"/>
      <c r="D4" s="143" t="s">
        <v>60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5"/>
      <c r="Q4" s="146" t="s">
        <v>14</v>
      </c>
      <c r="R4" s="147"/>
      <c r="S4" s="148" t="s">
        <v>88</v>
      </c>
      <c r="T4" s="149"/>
    </row>
    <row r="5" spans="2:20" ht="19.5" customHeight="1">
      <c r="B5" s="6" t="s">
        <v>4</v>
      </c>
      <c r="C5" s="47"/>
      <c r="D5" s="150" t="s">
        <v>68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2"/>
      <c r="Q5" s="124" t="s">
        <v>2</v>
      </c>
      <c r="R5" s="125"/>
      <c r="S5" s="126" t="s">
        <v>89</v>
      </c>
      <c r="T5" s="127"/>
    </row>
    <row r="6" spans="2:20" ht="19.5" customHeight="1" thickBot="1">
      <c r="B6" s="8" t="s">
        <v>5</v>
      </c>
      <c r="C6" s="9"/>
      <c r="D6" s="128" t="s">
        <v>90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30"/>
      <c r="Q6" s="48"/>
      <c r="R6" s="49"/>
      <c r="S6" s="90" t="s">
        <v>22</v>
      </c>
      <c r="T6" s="39" t="s">
        <v>21</v>
      </c>
    </row>
    <row r="7" spans="2:20" ht="24.75" customHeight="1">
      <c r="B7" s="10"/>
      <c r="C7" s="11" t="str">
        <f>D4</f>
        <v>SK Jupiter M</v>
      </c>
      <c r="D7" s="11" t="str">
        <f>D5</f>
        <v>TJ Bílá Hora M</v>
      </c>
      <c r="E7" s="131" t="s">
        <v>6</v>
      </c>
      <c r="F7" s="132"/>
      <c r="G7" s="132"/>
      <c r="H7" s="132"/>
      <c r="I7" s="132"/>
      <c r="J7" s="132"/>
      <c r="K7" s="132"/>
      <c r="L7" s="132"/>
      <c r="M7" s="133"/>
      <c r="N7" s="134" t="s">
        <v>15</v>
      </c>
      <c r="O7" s="135"/>
      <c r="P7" s="134" t="s">
        <v>16</v>
      </c>
      <c r="Q7" s="135"/>
      <c r="R7" s="134" t="s">
        <v>17</v>
      </c>
      <c r="S7" s="135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112" t="s">
        <v>91</v>
      </c>
      <c r="D9" s="45" t="s">
        <v>92</v>
      </c>
      <c r="E9" s="40">
        <v>21</v>
      </c>
      <c r="F9" s="20" t="s">
        <v>18</v>
      </c>
      <c r="G9" s="41">
        <v>23</v>
      </c>
      <c r="H9" s="40">
        <v>12</v>
      </c>
      <c r="I9" s="20" t="s">
        <v>18</v>
      </c>
      <c r="J9" s="41">
        <v>21</v>
      </c>
      <c r="K9" s="40"/>
      <c r="L9" s="20" t="s">
        <v>18</v>
      </c>
      <c r="M9" s="41"/>
      <c r="N9" s="22">
        <f>E9+H9+K9</f>
        <v>33</v>
      </c>
      <c r="O9" s="23">
        <f>G9+J9+M9</f>
        <v>44</v>
      </c>
      <c r="P9" s="24">
        <f>IF(E9&gt;G9,1,0)+IF(H9&gt;J9,1,0)+IF(K9&gt;M9,1,0)</f>
        <v>0</v>
      </c>
      <c r="Q9" s="19">
        <f>IF(E9&lt;G9,1,0)+IF(H9&lt;J9,1,0)+IF(K9&lt;M9,1,0)</f>
        <v>2</v>
      </c>
      <c r="R9" s="35">
        <f aca="true" t="shared" si="0" ref="R9:S12">IF(P9=2,1,0)</f>
        <v>0</v>
      </c>
      <c r="S9" s="21">
        <f t="shared" si="0"/>
        <v>1</v>
      </c>
      <c r="T9" s="53"/>
    </row>
    <row r="10" spans="2:20" ht="30" customHeight="1">
      <c r="B10" s="18" t="s">
        <v>23</v>
      </c>
      <c r="C10" s="112" t="s">
        <v>93</v>
      </c>
      <c r="D10" s="44" t="s">
        <v>94</v>
      </c>
      <c r="E10" s="40">
        <v>14</v>
      </c>
      <c r="F10" s="19" t="s">
        <v>18</v>
      </c>
      <c r="G10" s="41">
        <v>21</v>
      </c>
      <c r="H10" s="40">
        <v>11</v>
      </c>
      <c r="I10" s="19" t="s">
        <v>18</v>
      </c>
      <c r="J10" s="41">
        <v>21</v>
      </c>
      <c r="K10" s="40"/>
      <c r="L10" s="19" t="s">
        <v>18</v>
      </c>
      <c r="M10" s="41"/>
      <c r="N10" s="22">
        <f>E10+H10+K10</f>
        <v>25</v>
      </c>
      <c r="O10" s="23">
        <f>G10+J10+M10</f>
        <v>42</v>
      </c>
      <c r="P10" s="24">
        <f>IF(E10&gt;G10,1,0)+IF(H10&gt;J10,1,0)+IF(K10&gt;M10,1,0)</f>
        <v>0</v>
      </c>
      <c r="Q10" s="19">
        <f>IF(E10&lt;G10,1,0)+IF(H10&lt;J10,1,0)+IF(K10&lt;M10,1,0)</f>
        <v>2</v>
      </c>
      <c r="R10" s="36">
        <f t="shared" si="0"/>
        <v>0</v>
      </c>
      <c r="S10" s="21">
        <f t="shared" si="0"/>
        <v>1</v>
      </c>
      <c r="T10" s="53"/>
    </row>
    <row r="11" spans="2:20" ht="30" customHeight="1">
      <c r="B11" s="18" t="s">
        <v>19</v>
      </c>
      <c r="C11" s="112" t="s">
        <v>95</v>
      </c>
      <c r="D11" s="45" t="s">
        <v>96</v>
      </c>
      <c r="E11" s="40">
        <v>7</v>
      </c>
      <c r="F11" s="19" t="s">
        <v>18</v>
      </c>
      <c r="G11" s="41">
        <v>21</v>
      </c>
      <c r="H11" s="40">
        <v>7</v>
      </c>
      <c r="I11" s="19" t="s">
        <v>18</v>
      </c>
      <c r="J11" s="41">
        <v>21</v>
      </c>
      <c r="K11" s="40"/>
      <c r="L11" s="19" t="s">
        <v>18</v>
      </c>
      <c r="M11" s="41"/>
      <c r="N11" s="22">
        <f>E11+H11+K11</f>
        <v>14</v>
      </c>
      <c r="O11" s="23">
        <f>G11+J11+M11</f>
        <v>42</v>
      </c>
      <c r="P11" s="24">
        <f>IF(E11&gt;G11,1,0)+IF(H11&gt;J11,1,0)+IF(K11&gt;M11,1,0)</f>
        <v>0</v>
      </c>
      <c r="Q11" s="19">
        <f>IF(E11&lt;G11,1,0)+IF(H11&lt;J11,1,0)+IF(K11&lt;M11,1,0)</f>
        <v>2</v>
      </c>
      <c r="R11" s="36">
        <f t="shared" si="0"/>
        <v>0</v>
      </c>
      <c r="S11" s="21">
        <f t="shared" si="0"/>
        <v>1</v>
      </c>
      <c r="T11" s="53"/>
    </row>
    <row r="12" spans="2:20" ht="30" customHeight="1" thickBot="1">
      <c r="B12" s="18" t="s">
        <v>24</v>
      </c>
      <c r="C12" s="112" t="s">
        <v>97</v>
      </c>
      <c r="D12" s="44" t="s">
        <v>98</v>
      </c>
      <c r="E12" s="40">
        <v>21</v>
      </c>
      <c r="F12" s="19" t="s">
        <v>18</v>
      </c>
      <c r="G12" s="41">
        <v>12</v>
      </c>
      <c r="H12" s="40">
        <v>21</v>
      </c>
      <c r="I12" s="19" t="s">
        <v>18</v>
      </c>
      <c r="J12" s="41">
        <v>19</v>
      </c>
      <c r="K12" s="40"/>
      <c r="L12" s="19" t="s">
        <v>18</v>
      </c>
      <c r="M12" s="41"/>
      <c r="N12" s="22">
        <f>E12+H12+K12</f>
        <v>42</v>
      </c>
      <c r="O12" s="23">
        <f>G12+J12+M12</f>
        <v>31</v>
      </c>
      <c r="P12" s="24">
        <f>IF(E12&gt;G12,1,0)+IF(H12&gt;J12,1,0)+IF(K12&gt;M12,1,0)</f>
        <v>2</v>
      </c>
      <c r="Q12" s="19">
        <f>IF(E12&lt;G12,1,0)+IF(H12&lt;J12,1,0)+IF(K12&lt;M12,1,0)</f>
        <v>0</v>
      </c>
      <c r="R12" s="36">
        <f t="shared" si="0"/>
        <v>1</v>
      </c>
      <c r="S12" s="21">
        <f t="shared" si="0"/>
        <v>0</v>
      </c>
      <c r="T12" s="53"/>
    </row>
    <row r="13" spans="2:20" ht="34.5" customHeight="1" thickBot="1">
      <c r="B13" s="25" t="s">
        <v>8</v>
      </c>
      <c r="C13" s="119" t="str">
        <f>IF(R13&gt;S13,D4,IF(S13&gt;R13,D5,"remíza"))</f>
        <v>TJ Bílá Hora M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20"/>
      <c r="N13" s="26">
        <f aca="true" t="shared" si="1" ref="N13:S13">SUM(N9:N12)</f>
        <v>114</v>
      </c>
      <c r="O13" s="27">
        <f t="shared" si="1"/>
        <v>159</v>
      </c>
      <c r="P13" s="26">
        <f t="shared" si="1"/>
        <v>2</v>
      </c>
      <c r="Q13" s="28">
        <f t="shared" si="1"/>
        <v>6</v>
      </c>
      <c r="R13" s="26">
        <f t="shared" si="1"/>
        <v>1</v>
      </c>
      <c r="S13" s="27">
        <f t="shared" si="1"/>
        <v>3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zapis_OPM.xls</dc:title>
  <dc:subject>OPM 2016/17</dc:subject>
  <dc:creator>ZpčBaS</dc:creator>
  <cp:keywords/>
  <dc:description>Zápis o utkání smíšených družstev - OPM</dc:description>
  <cp:lastModifiedBy>sk</cp:lastModifiedBy>
  <cp:lastPrinted>2019-10-23T08:14:43Z</cp:lastPrinted>
  <dcterms:created xsi:type="dcterms:W3CDTF">1996-11-18T12:18:44Z</dcterms:created>
  <dcterms:modified xsi:type="dcterms:W3CDTF">2019-10-23T08:17:14Z</dcterms:modified>
  <cp:category/>
  <cp:version/>
  <cp:contentType/>
  <cp:contentStatus/>
</cp:coreProperties>
</file>