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36" activeTab="0"/>
  </bookViews>
  <sheets>
    <sheet name="TABULKA-2.liga_J-Z" sheetId="1" r:id="rId1"/>
    <sheet name="rozpis 2.liga_J-Z" sheetId="2" r:id="rId2"/>
    <sheet name="1.k.Nej_ČK" sheetId="3" r:id="rId3"/>
    <sheet name="1.k.DouA_ČB" sheetId="4" r:id="rId4"/>
    <sheet name="1.k.USK_BKV" sheetId="5" r:id="rId5"/>
    <sheet name="1.k.Nej_ČB" sheetId="6" r:id="rId6"/>
    <sheet name="1.k.DouA_BKV" sheetId="7" r:id="rId7"/>
    <sheet name="1.k.USK_ČK" sheetId="8" r:id="rId8"/>
  </sheets>
  <definedNames>
    <definedName name="_xlnm.Print_Area" localSheetId="6">'1.k.DouA_BKV'!$B$2:$T$27</definedName>
    <definedName name="_xlnm.Print_Area" localSheetId="3">'1.k.DouA_ČB'!$B$2:$T$27</definedName>
    <definedName name="_xlnm.Print_Area" localSheetId="5">'1.k.Nej_ČB'!$B$2:$T$27</definedName>
    <definedName name="_xlnm.Print_Area" localSheetId="2">'1.k.Nej_ČK'!$B$2:$T$27</definedName>
    <definedName name="_xlnm.Print_Area" localSheetId="4">'1.k.USK_BKV'!$B$2:$T$27</definedName>
    <definedName name="_xlnm.Print_Area" localSheetId="7">'1.k.USK_ČK'!$B$2:$T$27</definedName>
  </definedNames>
  <calcPr fullCalcOnLoad="1"/>
</workbook>
</file>

<file path=xl/sharedStrings.xml><?xml version="1.0" encoding="utf-8"?>
<sst xmlns="http://schemas.openxmlformats.org/spreadsheetml/2006/main" count="637" uniqueCount="161">
  <si>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</si>
  <si>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</si>
  <si>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</si>
  <si>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</si>
  <si>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</si>
  <si>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</si>
  <si>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</si>
  <si>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</si>
  <si>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</si>
  <si>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</si>
  <si>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</si>
  <si>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</si>
  <si>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</si>
  <si>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</si>
  <si>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</si>
  <si>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</si>
  <si>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</si>
  <si>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</si>
  <si>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</si>
  <si>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</si>
  <si>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</si>
  <si>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</si>
  <si>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</si>
  <si>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</si>
  <si>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</si>
  <si>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</si>
  <si>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</si>
  <si>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</si>
  <si>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</si>
  <si>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</si>
  <si>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</si>
  <si>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</si>
  <si>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</si>
  <si>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</si>
  <si>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</si>
  <si>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</si>
  <si>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</si>
  <si>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</si>
  <si>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</si>
  <si>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</si>
  <si>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</si>
  <si>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</si>
  <si>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</si>
  <si>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</si>
  <si>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</si>
  <si>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</si>
  <si>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</si>
  <si>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</si>
  <si>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</si>
  <si>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</si>
  <si>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TJ Sokol České Budějovice</t>
  </si>
  <si>
    <t>SKB Český Krumlov B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</si>
  <si>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</si>
  <si>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</si>
  <si>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</si>
  <si>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</si>
  <si>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</si>
  <si>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</si>
  <si>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* TJ Jiskra Nejdek</t>
  </si>
  <si>
    <t>(* utkání se odehraje v Plzni na 25.ZŠ)</t>
  </si>
  <si>
    <t>Krejsa</t>
  </si>
  <si>
    <t>Matějková</t>
  </si>
  <si>
    <t>Matějka</t>
  </si>
  <si>
    <t>Pohanka P.</t>
  </si>
  <si>
    <t>5 : 3</t>
  </si>
  <si>
    <t>4.</t>
  </si>
  <si>
    <t>Jakub Krejsa</t>
  </si>
  <si>
    <t>6 : 2</t>
  </si>
  <si>
    <t>Plzeň, 25.ZŠ</t>
  </si>
  <si>
    <t>2. liga Jiho-Západ - družstev dospělých - 2019/2020</t>
  </si>
  <si>
    <t>2. liga Jiho-Západ - družstev dospělých - 2019 / 2020</t>
  </si>
  <si>
    <t>1. kolo - 19.10.2019</t>
  </si>
  <si>
    <t>2. kolo - 16.11.2019</t>
  </si>
  <si>
    <t>3. kolo - 7.12.2019</t>
  </si>
  <si>
    <t>4. kolo - 18.1.2020</t>
  </si>
  <si>
    <t>*TJ Sokol České Budějovice</t>
  </si>
  <si>
    <t>*SKB Český Krumlov B</t>
  </si>
  <si>
    <t>5. kolo - 21.3.2020</t>
  </si>
  <si>
    <t>Play OFF - 18.4.2020 - Západ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</si>
  <si>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</si>
  <si>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</si>
  <si>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</si>
  <si>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</si>
  <si>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</si>
  <si>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</si>
  <si>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</si>
  <si>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</si>
  <si>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</si>
  <si>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</si>
  <si>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r>
      <t xml:space="preserve">tabulka po </t>
    </r>
    <r>
      <rPr>
        <b/>
        <sz val="12"/>
        <rFont val="Arial"/>
        <family val="2"/>
      </rPr>
      <t>1. kole - 19.10.2019</t>
    </r>
  </si>
  <si>
    <t>2. liga  Jiho-Západ  družstev - dospělí - ZpčBaS / JčBaS</t>
  </si>
  <si>
    <t>2019/2020</t>
  </si>
  <si>
    <t>19. 10. 2019</t>
  </si>
  <si>
    <t>Žambůrek - Straková</t>
  </si>
  <si>
    <t>Soukup - Königsmarková</t>
  </si>
  <si>
    <t>Tupý - Žambůrek</t>
  </si>
  <si>
    <t>Chalupa - Landgráf</t>
  </si>
  <si>
    <t>Legátová- Straková</t>
  </si>
  <si>
    <t>Chmelíčková - Königsmarková</t>
  </si>
  <si>
    <t>Krejsa - Rataj</t>
  </si>
  <si>
    <t>Odvárka - Soukup</t>
  </si>
  <si>
    <t>Tupý</t>
  </si>
  <si>
    <t>Rataj</t>
  </si>
  <si>
    <t>Legátová</t>
  </si>
  <si>
    <t>Chmelíčková</t>
  </si>
  <si>
    <t>Za domácí nastoupili Rataj (DM2, ČM1) a Tupý (DM3, ČM2) z družstva "B"</t>
  </si>
  <si>
    <t>Krejsa - Straková</t>
  </si>
  <si>
    <t>Hodiánek - Šamalová</t>
  </si>
  <si>
    <t>Marek - Samohejl</t>
  </si>
  <si>
    <t>Matějková - Šamalová</t>
  </si>
  <si>
    <t>Hodiánek - Matějka</t>
  </si>
  <si>
    <t>Marek</t>
  </si>
  <si>
    <t>Samohejl</t>
  </si>
  <si>
    <t>Žambůrek</t>
  </si>
  <si>
    <t>Odvárka</t>
  </si>
  <si>
    <t>Drudík</t>
  </si>
  <si>
    <t>Kabátová</t>
  </si>
  <si>
    <t>Dobrovolný</t>
  </si>
  <si>
    <t>Popilka</t>
  </si>
  <si>
    <t>Odvárka - Pohanka P.</t>
  </si>
  <si>
    <t>Dobrovolný - Drudík</t>
  </si>
  <si>
    <t>Chmelíčková - Konigsmarková</t>
  </si>
  <si>
    <t>Horová - Polívková</t>
  </si>
  <si>
    <t>Pohanka T. -  Soukup</t>
  </si>
  <si>
    <t>Plundrich - Popilka</t>
  </si>
  <si>
    <t>Chalupa - Konigsmarková</t>
  </si>
  <si>
    <t>Plundrich - Kabátová</t>
  </si>
  <si>
    <t>Plzeň</t>
  </si>
  <si>
    <t>19.10.2019</t>
  </si>
  <si>
    <t>Jan Dobrovolný</t>
  </si>
  <si>
    <t>SKB Český Krumlov "B"</t>
  </si>
  <si>
    <t>Sluka - Šmikmátorová</t>
  </si>
  <si>
    <t>Jelínek - Novotný</t>
  </si>
  <si>
    <t>Prokeš - Sluka</t>
  </si>
  <si>
    <t>Novotný</t>
  </si>
  <si>
    <t>Jelínek</t>
  </si>
  <si>
    <t>Horová</t>
  </si>
  <si>
    <t>Šmikmátorová</t>
  </si>
  <si>
    <t>Prokeš</t>
  </si>
  <si>
    <t>Na soupisku družstva SKB Č. Krumlov "B" byl dopsán hráč J. Jelínek.</t>
  </si>
  <si>
    <t>scr.</t>
  </si>
  <si>
    <t>19.10. 2019</t>
  </si>
  <si>
    <t>Tomáš Knopp</t>
  </si>
  <si>
    <t>Šilhan-Pazderová</t>
  </si>
  <si>
    <t>Sluka-Šmikmátorová</t>
  </si>
  <si>
    <t>Nesveda-Lešťák</t>
  </si>
  <si>
    <t>Jelínek-Novotný</t>
  </si>
  <si>
    <t>Šilhan-Lutsak</t>
  </si>
  <si>
    <t>Prokeš-Sluka</t>
  </si>
  <si>
    <t>Lešťák</t>
  </si>
  <si>
    <t>Lutsak</t>
  </si>
  <si>
    <t>Pazderová</t>
  </si>
  <si>
    <t>Nesveda</t>
  </si>
  <si>
    <t>Matějka-Šamalová</t>
  </si>
  <si>
    <t>Hodiánek-Marek</t>
  </si>
  <si>
    <t>Matějková-Šamalová</t>
  </si>
  <si>
    <t>Matějka-Samohejl</t>
  </si>
  <si>
    <t>Hodiánek</t>
  </si>
  <si>
    <t>7 : 1</t>
  </si>
  <si>
    <t>5 : 2</t>
  </si>
  <si>
    <t>6.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</si>
</sst>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tted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16" fillId="12" borderId="50" xfId="49" applyFont="1" applyFill="1" applyBorder="1" applyAlignment="1" applyProtection="1">
      <alignment horizontal="center" vertical="center"/>
      <protection hidden="1"/>
    </xf>
    <xf numFmtId="0" fontId="15" fillId="12" borderId="51" xfId="49" applyFont="1" applyFill="1" applyBorder="1" applyAlignment="1">
      <alignment horizontal="center" vertical="center"/>
      <protection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6" fillId="12" borderId="57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5" fillId="0" borderId="63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66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/>
      <protection/>
    </xf>
    <xf numFmtId="0" fontId="66" fillId="0" borderId="0" xfId="54" applyFont="1" applyFill="1" applyAlignment="1">
      <alignment horizontal="right"/>
      <protection/>
    </xf>
    <xf numFmtId="0" fontId="66" fillId="0" borderId="0" xfId="54" applyFont="1" applyFill="1">
      <alignment/>
      <protection/>
    </xf>
    <xf numFmtId="0" fontId="32" fillId="0" borderId="0" xfId="54" applyFont="1" applyFill="1" applyAlignment="1">
      <alignment horizontal="left"/>
      <protection/>
    </xf>
    <xf numFmtId="0" fontId="67" fillId="0" borderId="0" xfId="54" applyFont="1" applyFill="1" applyAlignment="1">
      <alignment horizontal="right"/>
      <protection/>
    </xf>
    <xf numFmtId="0" fontId="67" fillId="0" borderId="0" xfId="54" applyFont="1" applyFill="1" applyAlignment="1">
      <alignment horizontal="left"/>
      <protection/>
    </xf>
    <xf numFmtId="0" fontId="66" fillId="0" borderId="0" xfId="54" applyFont="1">
      <alignment/>
      <protection/>
    </xf>
    <xf numFmtId="0" fontId="66" fillId="0" borderId="0" xfId="54" applyFont="1" applyFill="1" applyAlignment="1">
      <alignment horizontal="left"/>
      <protection/>
    </xf>
    <xf numFmtId="0" fontId="10" fillId="0" borderId="63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59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66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3" fillId="2" borderId="67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68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 applyProtection="1">
      <alignment horizontal="left" vertical="center"/>
      <protection locked="0"/>
    </xf>
    <xf numFmtId="0" fontId="22" fillId="0" borderId="65" xfId="66" applyFont="1" applyBorder="1" applyAlignment="1" applyProtection="1">
      <alignment horizontal="left" vertical="center"/>
      <protection locked="0"/>
    </xf>
    <xf numFmtId="0" fontId="22" fillId="0" borderId="60" xfId="66" applyFont="1" applyBorder="1" applyAlignment="1" applyProtection="1">
      <alignment horizontal="left" vertical="center"/>
      <protection locked="0"/>
    </xf>
    <xf numFmtId="0" fontId="22" fillId="0" borderId="70" xfId="66" applyFont="1" applyBorder="1" applyAlignment="1" applyProtection="1">
      <alignment horizontal="left" vertical="center"/>
      <protection locked="0"/>
    </xf>
    <xf numFmtId="0" fontId="17" fillId="0" borderId="71" xfId="39" applyFont="1" applyBorder="1" applyAlignment="1">
      <alignment horizontal="center" vertical="center"/>
      <protection/>
    </xf>
    <xf numFmtId="0" fontId="17" fillId="0" borderId="72" xfId="39" applyFont="1" applyBorder="1" applyAlignment="1">
      <alignment horizontal="center" vertical="center"/>
      <protection/>
    </xf>
    <xf numFmtId="0" fontId="17" fillId="0" borderId="73" xfId="39" applyFont="1" applyBorder="1" applyAlignment="1">
      <alignment horizontal="center" vertical="center"/>
      <protection/>
    </xf>
    <xf numFmtId="0" fontId="17" fillId="0" borderId="74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75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76" xfId="0" applyFont="1" applyBorder="1" applyAlignment="1" applyProtection="1">
      <alignment horizontal="left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left" vertical="center"/>
      <protection/>
    </xf>
    <xf numFmtId="0" fontId="16" fillId="0" borderId="78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79" xfId="66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left" vertical="center"/>
      <protection locked="0"/>
    </xf>
    <xf numFmtId="49" fontId="10" fillId="0" borderId="80" xfId="0" applyNumberFormat="1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6" fillId="0" borderId="81" xfId="49" applyFont="1" applyFill="1" applyBorder="1" applyAlignment="1" applyProtection="1">
      <alignment horizontal="center" vertical="center"/>
      <protection hidden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137" t="s">
        <v>69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18.75" customHeight="1">
      <c r="B3" s="138" t="s">
        <v>89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31</v>
      </c>
      <c r="D5" s="61" t="s">
        <v>32</v>
      </c>
      <c r="E5" s="62" t="s">
        <v>46</v>
      </c>
      <c r="F5" s="62" t="s">
        <v>48</v>
      </c>
      <c r="G5" s="62" t="s">
        <v>47</v>
      </c>
      <c r="H5" s="62" t="s">
        <v>49</v>
      </c>
      <c r="I5" s="63" t="s">
        <v>33</v>
      </c>
      <c r="J5" s="64" t="s">
        <v>34</v>
      </c>
      <c r="K5" s="64" t="s">
        <v>35</v>
      </c>
      <c r="L5" s="64" t="s">
        <v>36</v>
      </c>
      <c r="M5" s="64" t="s">
        <v>37</v>
      </c>
      <c r="N5" s="65" t="s">
        <v>38</v>
      </c>
      <c r="O5" s="66" t="s">
        <v>39</v>
      </c>
    </row>
    <row r="6" spans="2:15" ht="23.25" customHeight="1">
      <c r="B6" s="117" t="s">
        <v>28</v>
      </c>
      <c r="C6" s="68" t="s">
        <v>57</v>
      </c>
      <c r="D6" s="69">
        <v>2</v>
      </c>
      <c r="E6" s="98">
        <v>2</v>
      </c>
      <c r="F6" s="95">
        <v>0</v>
      </c>
      <c r="G6" s="81">
        <v>0</v>
      </c>
      <c r="H6" s="70">
        <v>0</v>
      </c>
      <c r="I6" s="82">
        <f>'1.k.Nej_ČK'!R18+'1.k.Nej_ČB'!R18</f>
        <v>12</v>
      </c>
      <c r="J6" s="175">
        <f>'1.k.Nej_ČK'!S18+'1.k.Nej_ČB'!S18</f>
        <v>3</v>
      </c>
      <c r="K6" s="71">
        <f>'1.k.Nej_ČK'!P18+'1.k.Nej_ČB'!P18</f>
        <v>25</v>
      </c>
      <c r="L6" s="74">
        <f>'1.k.Nej_ČK'!Q18+'1.k.Nej_ČB'!Q18</f>
        <v>11</v>
      </c>
      <c r="M6" s="71">
        <f>'1.k.Nej_ČK'!N18+'1.k.Nej_ČB'!N18</f>
        <v>680</v>
      </c>
      <c r="N6" s="75">
        <f>'1.k.Nej_ČK'!O18+'1.k.Nej_ČB'!O18</f>
        <v>615</v>
      </c>
      <c r="O6" s="72">
        <f>E6*4+F6*3+G6*2+H6*1</f>
        <v>8</v>
      </c>
    </row>
    <row r="7" spans="2:15" ht="23.25" customHeight="1">
      <c r="B7" s="67" t="s">
        <v>40</v>
      </c>
      <c r="C7" s="68" t="s">
        <v>44</v>
      </c>
      <c r="D7" s="128">
        <v>2</v>
      </c>
      <c r="E7" s="98">
        <v>2</v>
      </c>
      <c r="F7" s="96">
        <v>0</v>
      </c>
      <c r="G7" s="73">
        <v>0</v>
      </c>
      <c r="H7" s="70">
        <v>0</v>
      </c>
      <c r="I7" s="130">
        <f>'1.k.DouA_ČB'!R18+'1.k.DouA_BKV'!R18</f>
        <v>11</v>
      </c>
      <c r="J7" s="134">
        <f>'1.k.DouA_ČB'!S18+'1.k.DouA_BKV'!S18</f>
        <v>5</v>
      </c>
      <c r="K7" s="133">
        <f>'1.k.DouA_ČB'!P18+'1.k.DouA_BKV'!P18</f>
        <v>24</v>
      </c>
      <c r="L7" s="134">
        <f>'1.k.DouA_ČB'!Q18+'1.k.DouA_BKV'!Q18</f>
        <v>11</v>
      </c>
      <c r="M7" s="133">
        <f>'1.k.DouA_ČB'!N18+'1.k.DouA_BKV'!N18</f>
        <v>665</v>
      </c>
      <c r="N7" s="136">
        <f>'1.k.DouA_ČB'!O18+'1.k.DouA_BKV'!O18</f>
        <v>596</v>
      </c>
      <c r="O7" s="72">
        <f>E7*4+F7*3+G7*2+H7*1</f>
        <v>8</v>
      </c>
    </row>
    <row r="8" spans="2:15" ht="23.25" customHeight="1">
      <c r="B8" s="67" t="s">
        <v>41</v>
      </c>
      <c r="C8" s="68" t="s">
        <v>55</v>
      </c>
      <c r="D8" s="69">
        <v>2</v>
      </c>
      <c r="E8" s="98">
        <v>2</v>
      </c>
      <c r="F8" s="96">
        <v>0</v>
      </c>
      <c r="G8" s="73">
        <v>0</v>
      </c>
      <c r="H8" s="70">
        <v>0</v>
      </c>
      <c r="I8" s="82">
        <f>'1.k.USK_BKV'!R18+'1.k.USK_ČK'!R18</f>
        <v>10</v>
      </c>
      <c r="J8" s="74">
        <f>'1.k.USK_BKV'!S18+'1.k.USK_ČK'!S18</f>
        <v>6</v>
      </c>
      <c r="K8" s="71">
        <f>'1.k.USK_BKV'!P18+'1.k.USK_ČK'!P18</f>
        <v>22</v>
      </c>
      <c r="L8" s="74">
        <f>'1.k.USK_BKV'!Q18+'1.k.USK_ČK'!Q18</f>
        <v>14</v>
      </c>
      <c r="M8" s="71">
        <f>'1.k.USK_BKV'!N18+'1.k.USK_ČK'!N18</f>
        <v>697</v>
      </c>
      <c r="N8" s="75">
        <f>'1.k.USK_BKV'!O18+'1.k.USK_ČK'!O18</f>
        <v>608</v>
      </c>
      <c r="O8" s="72">
        <f>E8*4+F8*3+G8*2+H8*1</f>
        <v>8</v>
      </c>
    </row>
    <row r="9" spans="2:15" ht="23.25" customHeight="1">
      <c r="B9" s="67" t="s">
        <v>65</v>
      </c>
      <c r="C9" s="68" t="s">
        <v>29</v>
      </c>
      <c r="D9" s="69">
        <v>2</v>
      </c>
      <c r="E9" s="98">
        <v>0</v>
      </c>
      <c r="F9" s="96">
        <v>0</v>
      </c>
      <c r="G9" s="73">
        <v>0</v>
      </c>
      <c r="H9" s="70">
        <v>2</v>
      </c>
      <c r="I9" s="82">
        <f>'1.k.DouA_BKV'!S18+'1.k.USK_BKV'!S18</f>
        <v>6</v>
      </c>
      <c r="J9" s="74">
        <f>'1.k.DouA_BKV'!R18+'1.k.USK_BKV'!R18</f>
        <v>10</v>
      </c>
      <c r="K9" s="71">
        <f>'1.k.DouA_BKV'!Q18+'1.k.USK_BKV'!Q18</f>
        <v>13</v>
      </c>
      <c r="L9" s="74">
        <f>'1.k.DouA_BKV'!P18+'1.k.USK_BKV'!P18</f>
        <v>21</v>
      </c>
      <c r="M9" s="71">
        <f>'1.k.DouA_BKV'!O18+'1.k.USK_BKV'!O18</f>
        <v>578</v>
      </c>
      <c r="N9" s="75">
        <f>'1.k.DouA_BKV'!N18+'1.k.USK_BKV'!N18</f>
        <v>644</v>
      </c>
      <c r="O9" s="72">
        <f>E9*4+F9*3+G9*2+H9*1</f>
        <v>2</v>
      </c>
    </row>
    <row r="10" spans="2:15" ht="23.25" customHeight="1">
      <c r="B10" s="67" t="s">
        <v>42</v>
      </c>
      <c r="C10" s="68" t="s">
        <v>51</v>
      </c>
      <c r="D10" s="69">
        <v>2</v>
      </c>
      <c r="E10" s="98">
        <v>0</v>
      </c>
      <c r="F10" s="96">
        <v>0</v>
      </c>
      <c r="G10" s="73">
        <v>0</v>
      </c>
      <c r="H10" s="70">
        <v>2</v>
      </c>
      <c r="I10" s="82">
        <f>'1.k.Nej_ČK'!S18+'1.k.USK_ČK'!S18</f>
        <v>5</v>
      </c>
      <c r="J10" s="74">
        <f>'1.k.Nej_ČK'!R18+'1.k.USK_ČK'!R18</f>
        <v>10</v>
      </c>
      <c r="K10" s="71">
        <f>'1.k.Nej_ČK'!Q18+'1.k.USK_ČK'!Q18</f>
        <v>13</v>
      </c>
      <c r="L10" s="74">
        <f>'1.k.Nej_ČK'!P18+'1.k.USK_ČK'!P18</f>
        <v>23</v>
      </c>
      <c r="M10" s="71">
        <f>'1.k.Nej_ČK'!O18+'1.k.USK_ČK'!O18</f>
        <v>610</v>
      </c>
      <c r="N10" s="75">
        <f>'1.k.Nej_ČK'!N18+'1.k.USK_ČK'!N18</f>
        <v>701</v>
      </c>
      <c r="O10" s="72">
        <f>E10*4+F10*3+G10*2+H10*1</f>
        <v>2</v>
      </c>
    </row>
    <row r="11" spans="2:15" ht="23.25" customHeight="1" thickBot="1">
      <c r="B11" s="116" t="s">
        <v>160</v>
      </c>
      <c r="C11" s="76" t="s">
        <v>50</v>
      </c>
      <c r="D11" s="127">
        <v>2</v>
      </c>
      <c r="E11" s="99">
        <v>0</v>
      </c>
      <c r="F11" s="97">
        <v>0</v>
      </c>
      <c r="G11" s="77">
        <v>0</v>
      </c>
      <c r="H11" s="78">
        <v>2</v>
      </c>
      <c r="I11" s="129">
        <f>'1.k.Nej_ČB'!S18+'1.k.DouA_ČB'!S18</f>
        <v>3</v>
      </c>
      <c r="J11" s="131">
        <f>'1.k.Nej_ČB'!R18+'1.k.DouA_ČB'!R18</f>
        <v>13</v>
      </c>
      <c r="K11" s="132">
        <f>'1.k.Nej_ČB'!Q18+'1.k.DouA_ČB'!Q18</f>
        <v>10</v>
      </c>
      <c r="L11" s="131">
        <f>'1.k.Nej_ČB'!P18+'1.k.DouA_ČB'!P18</f>
        <v>27</v>
      </c>
      <c r="M11" s="132">
        <f>'1.k.Nej_ČB'!O18+'1.k.DouA_ČB'!O18</f>
        <v>631</v>
      </c>
      <c r="N11" s="135">
        <f>'1.k.Nej_ČB'!N18+'1.k.DouA_ČB'!N18</f>
        <v>697</v>
      </c>
      <c r="O11" s="79">
        <f>E11*4+F11*3+G11*2+H11*1</f>
        <v>2</v>
      </c>
    </row>
    <row r="12" ht="23.25" customHeight="1">
      <c r="C12" s="80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01" customWidth="1"/>
    <col min="2" max="2" width="18.875" style="101" customWidth="1"/>
    <col min="3" max="3" width="2.625" style="104" customWidth="1"/>
    <col min="4" max="4" width="20.875" style="101" customWidth="1"/>
    <col min="5" max="5" width="5.625" style="112" customWidth="1"/>
    <col min="6" max="6" width="2.625" style="101" customWidth="1"/>
    <col min="7" max="7" width="17.25390625" style="101" customWidth="1"/>
    <col min="8" max="8" width="2.625" style="101" customWidth="1"/>
    <col min="9" max="9" width="21.375" style="101" customWidth="1"/>
    <col min="10" max="10" width="5.75390625" style="101" customWidth="1"/>
    <col min="11" max="11" width="3.25390625" style="101" customWidth="1"/>
    <col min="12" max="13" width="9.125" style="101" customWidth="1"/>
    <col min="14" max="14" width="2.75390625" style="101" customWidth="1"/>
    <col min="15" max="16384" width="9.125" style="101" customWidth="1"/>
  </cols>
  <sheetData>
    <row r="2" spans="1:10" ht="23.25">
      <c r="A2" s="142" t="s">
        <v>70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2:10" ht="10.5" customHeight="1">
      <c r="B3" s="100"/>
      <c r="C3" s="100"/>
      <c r="D3" s="100"/>
      <c r="E3" s="100"/>
      <c r="F3" s="100"/>
      <c r="G3" s="100"/>
      <c r="H3" s="100"/>
      <c r="I3" s="100"/>
      <c r="J3" s="100"/>
    </row>
    <row r="4" spans="2:13" ht="16.5" customHeight="1">
      <c r="B4" s="141" t="s">
        <v>71</v>
      </c>
      <c r="C4" s="141"/>
      <c r="D4" s="141"/>
      <c r="E4" s="141"/>
      <c r="F4" s="141"/>
      <c r="G4" s="141"/>
      <c r="H4" s="141"/>
      <c r="I4" s="141"/>
      <c r="J4" s="141"/>
      <c r="K4" s="119"/>
      <c r="L4" s="119"/>
      <c r="M4" s="119"/>
    </row>
    <row r="5" spans="2:10" ht="8.25" customHeight="1">
      <c r="B5" s="102"/>
      <c r="C5" s="102"/>
      <c r="D5" s="102"/>
      <c r="E5" s="102"/>
      <c r="F5" s="102"/>
      <c r="G5" s="102"/>
      <c r="H5" s="102"/>
      <c r="I5" s="102"/>
      <c r="J5" s="102"/>
    </row>
    <row r="6" spans="2:10" ht="12" customHeight="1">
      <c r="B6" s="139" t="s">
        <v>52</v>
      </c>
      <c r="C6" s="139"/>
      <c r="D6" s="139"/>
      <c r="E6" s="103"/>
      <c r="F6" s="103"/>
      <c r="G6" s="139" t="s">
        <v>53</v>
      </c>
      <c r="H6" s="139"/>
      <c r="I6" s="139"/>
      <c r="J6" s="104"/>
    </row>
    <row r="7" spans="2:10" ht="12" customHeight="1">
      <c r="B7" s="105" t="s">
        <v>56</v>
      </c>
      <c r="C7" s="106" t="s">
        <v>54</v>
      </c>
      <c r="D7" s="104" t="s">
        <v>50</v>
      </c>
      <c r="E7" s="108" t="s">
        <v>67</v>
      </c>
      <c r="F7" s="114"/>
      <c r="G7" s="105" t="s">
        <v>56</v>
      </c>
      <c r="H7" s="106" t="s">
        <v>54</v>
      </c>
      <c r="I7" s="107" t="s">
        <v>29</v>
      </c>
      <c r="J7" s="108" t="s">
        <v>64</v>
      </c>
    </row>
    <row r="8" spans="2:10" ht="12">
      <c r="B8" s="120" t="s">
        <v>58</v>
      </c>
      <c r="C8" s="118" t="s">
        <v>54</v>
      </c>
      <c r="D8" s="121" t="s">
        <v>51</v>
      </c>
      <c r="E8" s="108" t="s">
        <v>159</v>
      </c>
      <c r="F8" s="115"/>
      <c r="G8" s="120" t="s">
        <v>58</v>
      </c>
      <c r="H8" s="118" t="s">
        <v>54</v>
      </c>
      <c r="I8" s="121" t="s">
        <v>50</v>
      </c>
      <c r="J8" s="108" t="s">
        <v>158</v>
      </c>
    </row>
    <row r="9" spans="2:10" ht="12">
      <c r="B9" s="105" t="s">
        <v>55</v>
      </c>
      <c r="C9" s="106" t="s">
        <v>54</v>
      </c>
      <c r="D9" s="107" t="s">
        <v>29</v>
      </c>
      <c r="E9" s="108" t="s">
        <v>64</v>
      </c>
      <c r="F9" s="115"/>
      <c r="G9" s="105" t="s">
        <v>55</v>
      </c>
      <c r="H9" s="106" t="s">
        <v>54</v>
      </c>
      <c r="I9" s="104" t="s">
        <v>51</v>
      </c>
      <c r="J9" s="108" t="s">
        <v>64</v>
      </c>
    </row>
    <row r="10" spans="2:10" ht="12">
      <c r="B10" s="140" t="s">
        <v>59</v>
      </c>
      <c r="C10" s="140"/>
      <c r="D10" s="140"/>
      <c r="E10" s="109"/>
      <c r="F10" s="115"/>
      <c r="G10" s="140" t="s">
        <v>59</v>
      </c>
      <c r="H10" s="140"/>
      <c r="I10" s="140"/>
      <c r="J10" s="104"/>
    </row>
    <row r="11" spans="2:10" ht="16.5" customHeight="1">
      <c r="B11" s="141" t="s">
        <v>72</v>
      </c>
      <c r="C11" s="141"/>
      <c r="D11" s="141"/>
      <c r="E11" s="141"/>
      <c r="F11" s="141"/>
      <c r="G11" s="141"/>
      <c r="H11" s="141"/>
      <c r="I11" s="141"/>
      <c r="J11" s="141"/>
    </row>
    <row r="12" spans="2:10" ht="9" customHeight="1">
      <c r="B12" s="102"/>
      <c r="C12" s="102"/>
      <c r="D12" s="102"/>
      <c r="E12" s="102"/>
      <c r="F12" s="102"/>
      <c r="G12" s="102"/>
      <c r="H12" s="102"/>
      <c r="I12" s="102"/>
      <c r="J12" s="102"/>
    </row>
    <row r="13" spans="2:10" ht="12" customHeight="1">
      <c r="B13" s="139" t="s">
        <v>52</v>
      </c>
      <c r="C13" s="139"/>
      <c r="D13" s="139"/>
      <c r="E13" s="103"/>
      <c r="F13" s="103"/>
      <c r="G13" s="139" t="s">
        <v>53</v>
      </c>
      <c r="H13" s="139"/>
      <c r="I13" s="139"/>
      <c r="J13" s="104"/>
    </row>
    <row r="14" spans="2:10" ht="12">
      <c r="B14" s="105" t="s">
        <v>57</v>
      </c>
      <c r="C14" s="106" t="s">
        <v>54</v>
      </c>
      <c r="D14" s="107" t="s">
        <v>56</v>
      </c>
      <c r="E14" s="122"/>
      <c r="F14" s="114"/>
      <c r="G14" s="105" t="s">
        <v>56</v>
      </c>
      <c r="H14" s="106" t="s">
        <v>54</v>
      </c>
      <c r="I14" s="104" t="s">
        <v>51</v>
      </c>
      <c r="J14" s="104"/>
    </row>
    <row r="15" spans="2:10" ht="12" customHeight="1">
      <c r="B15" s="105" t="s">
        <v>55</v>
      </c>
      <c r="C15" s="106" t="s">
        <v>54</v>
      </c>
      <c r="D15" s="104" t="s">
        <v>50</v>
      </c>
      <c r="E15" s="109"/>
      <c r="F15" s="109"/>
      <c r="G15" s="105" t="s">
        <v>29</v>
      </c>
      <c r="H15" s="106" t="s">
        <v>54</v>
      </c>
      <c r="I15" s="104" t="s">
        <v>50</v>
      </c>
      <c r="J15" s="104"/>
    </row>
    <row r="16" spans="2:10" ht="12">
      <c r="B16" s="105" t="s">
        <v>29</v>
      </c>
      <c r="C16" s="106" t="s">
        <v>54</v>
      </c>
      <c r="D16" s="104" t="s">
        <v>51</v>
      </c>
      <c r="E16" s="110"/>
      <c r="F16" s="109"/>
      <c r="G16" s="105" t="s">
        <v>57</v>
      </c>
      <c r="H16" s="106" t="s">
        <v>54</v>
      </c>
      <c r="I16" s="107" t="s">
        <v>55</v>
      </c>
      <c r="J16" s="104"/>
    </row>
    <row r="17" spans="2:10" ht="12">
      <c r="B17" s="105"/>
      <c r="C17" s="106"/>
      <c r="D17" s="104"/>
      <c r="E17" s="110"/>
      <c r="F17" s="109"/>
      <c r="G17" s="105"/>
      <c r="H17" s="106"/>
      <c r="I17" s="104"/>
      <c r="J17" s="104"/>
    </row>
    <row r="18" spans="2:10" ht="16.5" customHeight="1">
      <c r="B18" s="141" t="s">
        <v>73</v>
      </c>
      <c r="C18" s="141"/>
      <c r="D18" s="141"/>
      <c r="E18" s="141"/>
      <c r="F18" s="141"/>
      <c r="G18" s="141"/>
      <c r="H18" s="141"/>
      <c r="I18" s="141"/>
      <c r="J18" s="141"/>
    </row>
    <row r="19" spans="2:10" ht="9" customHeight="1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5" ht="12" customHeight="1">
      <c r="B20" s="139" t="s">
        <v>52</v>
      </c>
      <c r="C20" s="139"/>
      <c r="D20" s="139"/>
      <c r="E20" s="103"/>
      <c r="F20" s="103"/>
      <c r="G20" s="139" t="s">
        <v>53</v>
      </c>
      <c r="H20" s="139"/>
      <c r="I20" s="139"/>
      <c r="J20" s="104"/>
      <c r="M20" s="123"/>
      <c r="N20" s="118"/>
      <c r="O20" s="124"/>
    </row>
    <row r="21" spans="2:15" ht="12">
      <c r="B21" s="105" t="s">
        <v>55</v>
      </c>
      <c r="C21" s="106" t="s">
        <v>54</v>
      </c>
      <c r="D21" s="107" t="s">
        <v>56</v>
      </c>
      <c r="E21" s="122"/>
      <c r="F21" s="114"/>
      <c r="G21" s="105" t="s">
        <v>29</v>
      </c>
      <c r="H21" s="106" t="s">
        <v>54</v>
      </c>
      <c r="I21" s="107" t="s">
        <v>56</v>
      </c>
      <c r="J21" s="104"/>
      <c r="M21" s="123"/>
      <c r="N21" s="118"/>
      <c r="O21" s="124"/>
    </row>
    <row r="22" spans="2:15" ht="12">
      <c r="B22" s="105" t="s">
        <v>29</v>
      </c>
      <c r="C22" s="106" t="s">
        <v>54</v>
      </c>
      <c r="D22" s="107" t="s">
        <v>57</v>
      </c>
      <c r="E22" s="109"/>
      <c r="F22" s="109"/>
      <c r="G22" s="105" t="s">
        <v>55</v>
      </c>
      <c r="H22" s="106" t="s">
        <v>54</v>
      </c>
      <c r="I22" s="107" t="s">
        <v>57</v>
      </c>
      <c r="J22" s="104"/>
      <c r="M22" s="113"/>
      <c r="N22" s="106"/>
      <c r="O22" s="111"/>
    </row>
    <row r="23" spans="2:15" ht="12">
      <c r="B23" s="105" t="s">
        <v>51</v>
      </c>
      <c r="C23" s="106" t="s">
        <v>54</v>
      </c>
      <c r="D23" s="104" t="s">
        <v>50</v>
      </c>
      <c r="E23" s="110"/>
      <c r="F23" s="109"/>
      <c r="G23" s="105" t="s">
        <v>50</v>
      </c>
      <c r="H23" s="106" t="s">
        <v>54</v>
      </c>
      <c r="I23" s="104" t="s">
        <v>51</v>
      </c>
      <c r="J23" s="104"/>
      <c r="L23" s="125"/>
      <c r="M23" s="123"/>
      <c r="N23" s="118"/>
      <c r="O23" s="124"/>
    </row>
    <row r="24" spans="2:15" ht="12">
      <c r="B24" s="105"/>
      <c r="C24" s="106"/>
      <c r="D24" s="104"/>
      <c r="E24" s="110"/>
      <c r="F24" s="109"/>
      <c r="G24" s="105"/>
      <c r="H24" s="106"/>
      <c r="I24" s="104"/>
      <c r="J24" s="104"/>
      <c r="M24" s="123"/>
      <c r="N24" s="118"/>
      <c r="O24" s="124"/>
    </row>
    <row r="25" spans="2:15" ht="16.5" customHeight="1">
      <c r="B25" s="141" t="s">
        <v>74</v>
      </c>
      <c r="C25" s="141"/>
      <c r="D25" s="141"/>
      <c r="E25" s="141"/>
      <c r="F25" s="141"/>
      <c r="G25" s="141"/>
      <c r="H25" s="141"/>
      <c r="I25" s="141"/>
      <c r="J25" s="141"/>
      <c r="M25" s="123"/>
      <c r="N25" s="118"/>
      <c r="O25" s="124"/>
    </row>
    <row r="26" spans="2:15" ht="9.75" customHeight="1">
      <c r="B26" s="102"/>
      <c r="C26" s="102"/>
      <c r="D26" s="102"/>
      <c r="E26" s="102"/>
      <c r="F26" s="102"/>
      <c r="G26" s="105"/>
      <c r="H26" s="102"/>
      <c r="I26" s="102"/>
      <c r="J26" s="102"/>
      <c r="M26" s="123"/>
      <c r="N26" s="118"/>
      <c r="O26" s="124"/>
    </row>
    <row r="27" spans="2:15" ht="12" customHeight="1">
      <c r="B27" s="139" t="s">
        <v>52</v>
      </c>
      <c r="C27" s="139"/>
      <c r="D27" s="139"/>
      <c r="E27" s="103"/>
      <c r="F27" s="103"/>
      <c r="G27" s="139" t="s">
        <v>53</v>
      </c>
      <c r="H27" s="139"/>
      <c r="I27" s="139"/>
      <c r="J27" s="104"/>
      <c r="M27" s="123"/>
      <c r="N27" s="118"/>
      <c r="O27" s="124"/>
    </row>
    <row r="28" spans="2:15" ht="12">
      <c r="B28" s="120" t="s">
        <v>75</v>
      </c>
      <c r="C28" s="118" t="s">
        <v>54</v>
      </c>
      <c r="D28" s="126" t="s">
        <v>57</v>
      </c>
      <c r="E28" s="109"/>
      <c r="F28" s="109"/>
      <c r="G28" s="105" t="s">
        <v>57</v>
      </c>
      <c r="H28" s="106" t="s">
        <v>54</v>
      </c>
      <c r="I28" s="107" t="s">
        <v>29</v>
      </c>
      <c r="J28" s="104"/>
      <c r="M28" s="123"/>
      <c r="N28" s="118"/>
      <c r="O28" s="124"/>
    </row>
    <row r="29" spans="2:15" ht="12">
      <c r="B29" s="105" t="s">
        <v>29</v>
      </c>
      <c r="C29" s="106" t="s">
        <v>54</v>
      </c>
      <c r="D29" s="107" t="s">
        <v>55</v>
      </c>
      <c r="E29" s="109"/>
      <c r="F29" s="109"/>
      <c r="G29" s="120" t="s">
        <v>76</v>
      </c>
      <c r="H29" s="118" t="s">
        <v>54</v>
      </c>
      <c r="I29" s="126" t="s">
        <v>55</v>
      </c>
      <c r="J29" s="104"/>
      <c r="M29" s="111"/>
      <c r="N29" s="106"/>
      <c r="O29" s="111"/>
    </row>
    <row r="30" spans="2:15" ht="12.75" customHeight="1">
      <c r="B30" s="120" t="s">
        <v>76</v>
      </c>
      <c r="C30" s="118" t="s">
        <v>54</v>
      </c>
      <c r="D30" s="126" t="s">
        <v>56</v>
      </c>
      <c r="F30" s="112"/>
      <c r="G30" s="120" t="s">
        <v>75</v>
      </c>
      <c r="H30" s="118" t="s">
        <v>54</v>
      </c>
      <c r="I30" s="126" t="s">
        <v>56</v>
      </c>
      <c r="J30" s="104"/>
      <c r="M30" s="123"/>
      <c r="N30" s="118"/>
      <c r="O30" s="124"/>
    </row>
    <row r="31" spans="2:10" ht="12.75" customHeight="1">
      <c r="B31" s="140" t="s">
        <v>59</v>
      </c>
      <c r="C31" s="140"/>
      <c r="D31" s="140"/>
      <c r="F31" s="112"/>
      <c r="G31" s="140" t="s">
        <v>59</v>
      </c>
      <c r="H31" s="140"/>
      <c r="I31" s="140"/>
      <c r="J31" s="104"/>
    </row>
    <row r="32" spans="2:10" ht="16.5" customHeight="1">
      <c r="B32" s="141" t="s">
        <v>77</v>
      </c>
      <c r="C32" s="141"/>
      <c r="D32" s="141"/>
      <c r="E32" s="141"/>
      <c r="F32" s="141"/>
      <c r="G32" s="141"/>
      <c r="H32" s="141"/>
      <c r="I32" s="141"/>
      <c r="J32" s="141"/>
    </row>
    <row r="33" spans="2:10" ht="9.75" customHeight="1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 ht="12.75" customHeight="1">
      <c r="B34" s="139" t="s">
        <v>52</v>
      </c>
      <c r="C34" s="139"/>
      <c r="D34" s="139"/>
      <c r="E34" s="103"/>
      <c r="F34" s="103"/>
      <c r="G34" s="139" t="s">
        <v>53</v>
      </c>
      <c r="H34" s="139"/>
      <c r="I34" s="139"/>
      <c r="J34" s="104"/>
    </row>
    <row r="35" spans="2:10" ht="12.75" customHeight="1">
      <c r="B35" s="105" t="s">
        <v>56</v>
      </c>
      <c r="C35" s="106" t="s">
        <v>54</v>
      </c>
      <c r="D35" s="107" t="s">
        <v>55</v>
      </c>
      <c r="E35" s="122"/>
      <c r="F35" s="114"/>
      <c r="G35" s="120" t="s">
        <v>76</v>
      </c>
      <c r="H35" s="118" t="s">
        <v>54</v>
      </c>
      <c r="I35" s="126" t="s">
        <v>29</v>
      </c>
      <c r="J35" s="104"/>
    </row>
    <row r="36" spans="2:10" ht="12.75" customHeight="1">
      <c r="B36" s="120" t="s">
        <v>75</v>
      </c>
      <c r="C36" s="118" t="s">
        <v>54</v>
      </c>
      <c r="D36" s="126" t="s">
        <v>29</v>
      </c>
      <c r="E36" s="109"/>
      <c r="F36" s="109"/>
      <c r="G36" s="120" t="s">
        <v>75</v>
      </c>
      <c r="H36" s="118" t="s">
        <v>54</v>
      </c>
      <c r="I36" s="126" t="s">
        <v>55</v>
      </c>
      <c r="J36" s="104"/>
    </row>
    <row r="37" spans="2:10" ht="12.75" customHeight="1">
      <c r="B37" s="120" t="s">
        <v>76</v>
      </c>
      <c r="C37" s="118" t="s">
        <v>54</v>
      </c>
      <c r="D37" s="126" t="s">
        <v>57</v>
      </c>
      <c r="E37" s="110"/>
      <c r="F37" s="109"/>
      <c r="G37" s="105" t="s">
        <v>56</v>
      </c>
      <c r="H37" s="106" t="s">
        <v>54</v>
      </c>
      <c r="I37" s="107" t="s">
        <v>57</v>
      </c>
      <c r="J37" s="104"/>
    </row>
    <row r="38" spans="2:10" ht="12.75" customHeight="1">
      <c r="B38" s="140" t="s">
        <v>59</v>
      </c>
      <c r="C38" s="140"/>
      <c r="D38" s="140"/>
      <c r="E38" s="110"/>
      <c r="F38" s="109"/>
      <c r="G38" s="140" t="s">
        <v>59</v>
      </c>
      <c r="H38" s="140"/>
      <c r="I38" s="140"/>
      <c r="J38" s="104"/>
    </row>
    <row r="39" spans="2:10" s="104" customFormat="1" ht="15.75">
      <c r="B39" s="141" t="s">
        <v>78</v>
      </c>
      <c r="C39" s="141"/>
      <c r="D39" s="141"/>
      <c r="E39" s="141"/>
      <c r="F39" s="141"/>
      <c r="G39" s="141"/>
      <c r="H39" s="141"/>
      <c r="I39" s="141"/>
      <c r="J39" s="141"/>
    </row>
    <row r="40" spans="2:10" s="104" customFormat="1" ht="12" customHeight="1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 s="104" customFormat="1" ht="12" customHeight="1">
      <c r="B41" s="139" t="s">
        <v>79</v>
      </c>
      <c r="C41" s="139"/>
      <c r="D41" s="139"/>
      <c r="E41" s="103"/>
      <c r="F41" s="103"/>
      <c r="G41" s="139" t="s">
        <v>80</v>
      </c>
      <c r="H41" s="139"/>
      <c r="I41" s="139"/>
      <c r="J41" s="103"/>
    </row>
    <row r="42" spans="2:10" ht="12" customHeight="1">
      <c r="B42" s="105" t="s">
        <v>81</v>
      </c>
      <c r="C42" s="106" t="s">
        <v>54</v>
      </c>
      <c r="D42" s="112" t="s">
        <v>82</v>
      </c>
      <c r="F42" s="109"/>
      <c r="G42" s="105" t="s">
        <v>83</v>
      </c>
      <c r="H42" s="106" t="s">
        <v>54</v>
      </c>
      <c r="I42" s="107" t="s">
        <v>84</v>
      </c>
      <c r="J42" s="104"/>
    </row>
    <row r="43" spans="2:10" ht="11.25" customHeight="1">
      <c r="B43" s="105" t="s">
        <v>85</v>
      </c>
      <c r="C43" s="106" t="s">
        <v>54</v>
      </c>
      <c r="D43" s="107" t="s">
        <v>86</v>
      </c>
      <c r="E43" s="109"/>
      <c r="F43" s="109"/>
      <c r="G43" s="113" t="s">
        <v>87</v>
      </c>
      <c r="H43" s="106" t="s">
        <v>54</v>
      </c>
      <c r="I43" s="111" t="s">
        <v>88</v>
      </c>
      <c r="J43" s="104"/>
    </row>
    <row r="44" spans="2:10" ht="12">
      <c r="B44" s="105"/>
      <c r="C44" s="106"/>
      <c r="D44" s="107"/>
      <c r="E44" s="109"/>
      <c r="F44" s="109"/>
      <c r="G44" s="105"/>
      <c r="H44" s="106"/>
      <c r="I44" s="111"/>
      <c r="J44" s="104"/>
    </row>
    <row r="45" spans="2:10" ht="12">
      <c r="B45" s="104"/>
      <c r="D45" s="104"/>
      <c r="F45" s="104"/>
      <c r="G45" s="104"/>
      <c r="H45" s="104"/>
      <c r="I45" s="104"/>
      <c r="J45" s="104"/>
    </row>
    <row r="46" spans="2:10" ht="12" customHeight="1">
      <c r="B46" s="104"/>
      <c r="D46" s="104"/>
      <c r="F46" s="104"/>
      <c r="G46" s="104"/>
      <c r="H46" s="104"/>
      <c r="I46" s="104"/>
      <c r="J46" s="104"/>
    </row>
    <row r="47" spans="2:10" ht="12">
      <c r="B47" s="104"/>
      <c r="D47" s="104"/>
      <c r="F47" s="104"/>
      <c r="G47" s="104"/>
      <c r="H47" s="104"/>
      <c r="I47" s="104"/>
      <c r="J47" s="104"/>
    </row>
    <row r="48" spans="2:10" ht="12">
      <c r="B48" s="104"/>
      <c r="D48" s="104"/>
      <c r="F48" s="104"/>
      <c r="G48" s="104"/>
      <c r="H48" s="104"/>
      <c r="I48" s="104"/>
      <c r="J48" s="104"/>
    </row>
    <row r="49" spans="2:10" ht="12">
      <c r="B49" s="104"/>
      <c r="D49" s="104"/>
      <c r="F49" s="104"/>
      <c r="G49" s="104"/>
      <c r="H49" s="104"/>
      <c r="I49" s="104"/>
      <c r="J49" s="104"/>
    </row>
    <row r="50" spans="2:10" ht="12">
      <c r="B50" s="104"/>
      <c r="D50" s="104"/>
      <c r="F50" s="104"/>
      <c r="G50" s="104"/>
      <c r="H50" s="104"/>
      <c r="I50" s="104"/>
      <c r="J50" s="104"/>
    </row>
  </sheetData>
  <sheetProtection password="CC26" sheet="1"/>
  <mergeCells count="25">
    <mergeCell ref="A2:J2"/>
    <mergeCell ref="B4:J4"/>
    <mergeCell ref="B6:D6"/>
    <mergeCell ref="G6:I6"/>
    <mergeCell ref="B10:D10"/>
    <mergeCell ref="G10:I10"/>
    <mergeCell ref="B11:J11"/>
    <mergeCell ref="B13:D13"/>
    <mergeCell ref="G13:I13"/>
    <mergeCell ref="B18:J18"/>
    <mergeCell ref="B20:D20"/>
    <mergeCell ref="G20:I20"/>
    <mergeCell ref="B25:J25"/>
    <mergeCell ref="B27:D27"/>
    <mergeCell ref="G27:I27"/>
    <mergeCell ref="B31:D31"/>
    <mergeCell ref="G31:I31"/>
    <mergeCell ref="B32:J32"/>
    <mergeCell ref="B34:D34"/>
    <mergeCell ref="G34:I34"/>
    <mergeCell ref="B38:D38"/>
    <mergeCell ref="G38:I38"/>
    <mergeCell ref="B39:J39"/>
    <mergeCell ref="B41:D41"/>
    <mergeCell ref="G41:I41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57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141</v>
      </c>
      <c r="T4" s="172"/>
    </row>
    <row r="5" spans="2:20" ht="19.5" customHeight="1">
      <c r="B5" s="6" t="s">
        <v>4</v>
      </c>
      <c r="C5" s="44"/>
      <c r="D5" s="145" t="s">
        <v>51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50" t="s">
        <v>68</v>
      </c>
      <c r="T5" s="150"/>
    </row>
    <row r="6" spans="2:20" ht="19.5" customHeight="1" thickBot="1">
      <c r="B6" s="8" t="s">
        <v>5</v>
      </c>
      <c r="C6" s="9"/>
      <c r="D6" s="151" t="s">
        <v>142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SKB Český Krumlov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144</v>
      </c>
      <c r="E9" s="39">
        <v>18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34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145</v>
      </c>
      <c r="D10" s="50" t="s">
        <v>146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140</v>
      </c>
      <c r="D11" s="50" t="s">
        <v>140</v>
      </c>
      <c r="E11" s="39"/>
      <c r="F11" s="19" t="s">
        <v>24</v>
      </c>
      <c r="G11" s="40"/>
      <c r="H11" s="39"/>
      <c r="I11" s="19" t="s">
        <v>24</v>
      </c>
      <c r="J11" s="40"/>
      <c r="K11" s="39"/>
      <c r="L11" s="19" t="s">
        <v>24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5">
        <f t="shared" si="4"/>
        <v>0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147</v>
      </c>
      <c r="D12" s="50" t="s">
        <v>148</v>
      </c>
      <c r="E12" s="39">
        <v>19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19</v>
      </c>
      <c r="K12" s="39">
        <v>16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149</v>
      </c>
      <c r="D13" s="50" t="s">
        <v>134</v>
      </c>
      <c r="E13" s="39">
        <v>21</v>
      </c>
      <c r="F13" s="19" t="s">
        <v>24</v>
      </c>
      <c r="G13" s="40">
        <v>18</v>
      </c>
      <c r="H13" s="39">
        <v>15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11</v>
      </c>
      <c r="N13" s="22">
        <f t="shared" si="0"/>
        <v>57</v>
      </c>
      <c r="O13" s="23">
        <f t="shared" si="1"/>
        <v>50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135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16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137</v>
      </c>
      <c r="E15" s="39">
        <v>21</v>
      </c>
      <c r="F15" s="19" t="s">
        <v>24</v>
      </c>
      <c r="G15" s="40">
        <v>16</v>
      </c>
      <c r="H15" s="39">
        <v>21</v>
      </c>
      <c r="I15" s="19" t="s">
        <v>24</v>
      </c>
      <c r="J15" s="40">
        <v>10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138</v>
      </c>
      <c r="E16" s="39">
        <v>21</v>
      </c>
      <c r="F16" s="19" t="s">
        <v>24</v>
      </c>
      <c r="G16" s="40">
        <v>10</v>
      </c>
      <c r="H16" s="39">
        <v>15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11</v>
      </c>
      <c r="N16" s="22">
        <f>E16+H16+K16</f>
        <v>57</v>
      </c>
      <c r="O16" s="23">
        <f>G16+J16+M16</f>
        <v>42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TJ Jiskra Nejdek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 aca="true" t="shared" si="5" ref="N18:S18">SUM(N9:N17)</f>
        <v>330</v>
      </c>
      <c r="O18" s="26">
        <f t="shared" si="5"/>
        <v>287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44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92</v>
      </c>
      <c r="T4" s="172"/>
    </row>
    <row r="5" spans="2:20" ht="19.5" customHeight="1">
      <c r="B5" s="6" t="s">
        <v>4</v>
      </c>
      <c r="C5" s="44"/>
      <c r="D5" s="145" t="s">
        <v>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50" t="s">
        <v>68</v>
      </c>
      <c r="T5" s="150"/>
    </row>
    <row r="6" spans="2:20" ht="19.5" customHeight="1" thickBot="1">
      <c r="B6" s="8" t="s">
        <v>5</v>
      </c>
      <c r="C6" s="9"/>
      <c r="D6" s="151" t="s">
        <v>66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České Budějovice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106</v>
      </c>
      <c r="D9" s="51" t="s">
        <v>107</v>
      </c>
      <c r="E9" s="39">
        <v>21</v>
      </c>
      <c r="F9" s="20" t="s">
        <v>24</v>
      </c>
      <c r="G9" s="40">
        <v>9</v>
      </c>
      <c r="H9" s="39">
        <v>21</v>
      </c>
      <c r="I9" s="20" t="s">
        <v>24</v>
      </c>
      <c r="J9" s="40">
        <v>15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95</v>
      </c>
      <c r="D10" s="50" t="s">
        <v>108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18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97</v>
      </c>
      <c r="D11" s="50" t="s">
        <v>109</v>
      </c>
      <c r="E11" s="39">
        <v>21</v>
      </c>
      <c r="F11" s="19" t="s">
        <v>24</v>
      </c>
      <c r="G11" s="40">
        <v>12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99</v>
      </c>
      <c r="D12" s="50" t="s">
        <v>110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21</v>
      </c>
      <c r="L12" s="19" t="s">
        <v>24</v>
      </c>
      <c r="M12" s="40">
        <v>16</v>
      </c>
      <c r="N12" s="22">
        <f t="shared" si="0"/>
        <v>60</v>
      </c>
      <c r="O12" s="23">
        <f t="shared" si="1"/>
        <v>52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101</v>
      </c>
      <c r="D13" s="50" t="s">
        <v>111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19</v>
      </c>
      <c r="K13" s="39">
        <v>19</v>
      </c>
      <c r="L13" s="19" t="s">
        <v>24</v>
      </c>
      <c r="M13" s="40">
        <v>21</v>
      </c>
      <c r="N13" s="22">
        <f t="shared" si="0"/>
        <v>57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102</v>
      </c>
      <c r="D14" s="50" t="s">
        <v>112</v>
      </c>
      <c r="E14" s="39">
        <v>22</v>
      </c>
      <c r="F14" s="19" t="s">
        <v>24</v>
      </c>
      <c r="G14" s="40">
        <v>20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43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103</v>
      </c>
      <c r="D15" s="50" t="s">
        <v>61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9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113</v>
      </c>
      <c r="D16" s="50" t="s">
        <v>62</v>
      </c>
      <c r="E16" s="39">
        <v>10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TJ Sokol Doubravka A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 aca="true" t="shared" si="5" ref="N18:S18">SUM(N9:N17)</f>
        <v>347</v>
      </c>
      <c r="O18" s="26">
        <f t="shared" si="5"/>
        <v>303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55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128</v>
      </c>
      <c r="T4" s="172"/>
    </row>
    <row r="5" spans="2:20" ht="19.5" customHeight="1">
      <c r="B5" s="6" t="s">
        <v>4</v>
      </c>
      <c r="C5" s="44"/>
      <c r="D5" s="145" t="s">
        <v>29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74" t="s">
        <v>127</v>
      </c>
      <c r="T5" s="173"/>
    </row>
    <row r="6" spans="2:20" ht="19.5" customHeight="1" thickBot="1">
      <c r="B6" s="8" t="s">
        <v>5</v>
      </c>
      <c r="C6" s="9"/>
      <c r="D6" s="151" t="s">
        <v>129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BKV Plzeň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125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>E9+H9+K9</f>
        <v>42</v>
      </c>
      <c r="O9" s="23">
        <f>G9+J9+M9</f>
        <v>25</v>
      </c>
      <c r="P9" s="24">
        <f>IF(E9&gt;G9,1,0)+IF(H9&gt;J9,1,0)+IF(K9&gt;M9,1,0)</f>
        <v>2</v>
      </c>
      <c r="Q9" s="19">
        <f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124</v>
      </c>
      <c r="D10" s="50" t="s">
        <v>123</v>
      </c>
      <c r="E10" s="39">
        <v>21</v>
      </c>
      <c r="F10" s="19" t="s">
        <v>24</v>
      </c>
      <c r="G10" s="40">
        <v>17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16</v>
      </c>
      <c r="N10" s="22">
        <f>E10+H10+K10</f>
        <v>62</v>
      </c>
      <c r="O10" s="23">
        <f>G10+J10+M10</f>
        <v>55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5">
        <f>IF(P10=2,1,0)</f>
        <v>1</v>
      </c>
      <c r="S10" s="21">
        <f>IF(Q10=2,1,0)</f>
        <v>0</v>
      </c>
      <c r="T10" s="52"/>
    </row>
    <row r="11" spans="2:20" ht="30" customHeight="1">
      <c r="B11" s="18" t="s">
        <v>22</v>
      </c>
      <c r="C11" s="50" t="s">
        <v>122</v>
      </c>
      <c r="D11" s="50" t="s">
        <v>121</v>
      </c>
      <c r="E11" s="39">
        <v>17</v>
      </c>
      <c r="F11" s="19" t="s">
        <v>24</v>
      </c>
      <c r="G11" s="40">
        <v>21</v>
      </c>
      <c r="H11" s="39">
        <v>12</v>
      </c>
      <c r="I11" s="19" t="s">
        <v>24</v>
      </c>
      <c r="J11" s="40">
        <v>21</v>
      </c>
      <c r="K11" s="39"/>
      <c r="L11" s="19" t="s">
        <v>24</v>
      </c>
      <c r="M11" s="40"/>
      <c r="N11" s="22">
        <f>E11+H11+K11</f>
        <v>29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5">
        <f>IF(P11=2,1,0)</f>
        <v>0</v>
      </c>
      <c r="S11" s="21">
        <f>IF(Q11=2,1,0)</f>
        <v>1</v>
      </c>
      <c r="T11" s="52"/>
    </row>
    <row r="12" spans="2:20" ht="30" customHeight="1">
      <c r="B12" s="18" t="s">
        <v>21</v>
      </c>
      <c r="C12" s="50" t="s">
        <v>120</v>
      </c>
      <c r="D12" s="50" t="s">
        <v>119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6</v>
      </c>
      <c r="K12" s="39"/>
      <c r="L12" s="19" t="s">
        <v>24</v>
      </c>
      <c r="M12" s="40"/>
      <c r="N12" s="22">
        <f>E12+H12+K12</f>
        <v>42</v>
      </c>
      <c r="O12" s="23">
        <f>G12+J12+M12</f>
        <v>24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5">
        <f>IF(P12=2,1,0)</f>
        <v>1</v>
      </c>
      <c r="S12" s="21">
        <f>IF(Q12=2,1,0)</f>
        <v>0</v>
      </c>
      <c r="T12" s="52"/>
    </row>
    <row r="13" spans="2:20" ht="30" customHeight="1">
      <c r="B13" s="18" t="s">
        <v>20</v>
      </c>
      <c r="C13" s="50" t="s">
        <v>118</v>
      </c>
      <c r="D13" s="50" t="s">
        <v>45</v>
      </c>
      <c r="E13" s="39">
        <v>14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>E13+H13+K13</f>
        <v>29</v>
      </c>
      <c r="O13" s="23">
        <f>G13+J13+M13</f>
        <v>42</v>
      </c>
      <c r="P13" s="24">
        <f>IF(E13&gt;G13,1,0)+IF(H13&gt;J13,1,0)+IF(K13&gt;M13,1,0)</f>
        <v>0</v>
      </c>
      <c r="Q13" s="19">
        <f>IF(E13&lt;G13,1,0)+IF(H13&lt;J13,1,0)+IF(K13&lt;M13,1,0)</f>
        <v>2</v>
      </c>
      <c r="R13" s="35">
        <f>IF(P13=2,1,0)</f>
        <v>0</v>
      </c>
      <c r="S13" s="21">
        <f>IF(Q13=2,1,0)</f>
        <v>1</v>
      </c>
      <c r="T13" s="52"/>
    </row>
    <row r="14" spans="2:20" ht="30" customHeight="1">
      <c r="B14" s="18" t="s">
        <v>19</v>
      </c>
      <c r="C14" s="50" t="s">
        <v>117</v>
      </c>
      <c r="D14" s="50" t="s">
        <v>63</v>
      </c>
      <c r="E14" s="39">
        <v>19</v>
      </c>
      <c r="F14" s="19" t="s">
        <v>24</v>
      </c>
      <c r="G14" s="40">
        <v>21</v>
      </c>
      <c r="H14" s="39">
        <v>19</v>
      </c>
      <c r="I14" s="19" t="s">
        <v>24</v>
      </c>
      <c r="J14" s="40">
        <v>21</v>
      </c>
      <c r="K14" s="39"/>
      <c r="L14" s="19" t="s">
        <v>24</v>
      </c>
      <c r="M14" s="40"/>
      <c r="N14" s="22">
        <f>E14+H14+K14</f>
        <v>38</v>
      </c>
      <c r="O14" s="23">
        <f>G14+J14+M14</f>
        <v>42</v>
      </c>
      <c r="P14" s="24">
        <f>IF(E14&gt;G14,1,0)+IF(H14&gt;J14,1,0)+IF(K14&gt;M14,1,0)</f>
        <v>0</v>
      </c>
      <c r="Q14" s="19">
        <f>IF(E14&lt;G14,1,0)+IF(H14&lt;J14,1,0)+IF(K14&lt;M14,1,0)</f>
        <v>2</v>
      </c>
      <c r="R14" s="35">
        <f>IF(P14=2,1,0)</f>
        <v>0</v>
      </c>
      <c r="S14" s="21">
        <f>IF(Q14=2,1,0)</f>
        <v>1</v>
      </c>
      <c r="T14" s="52"/>
    </row>
    <row r="15" spans="2:20" ht="30" customHeight="1">
      <c r="B15" s="18" t="s">
        <v>25</v>
      </c>
      <c r="C15" s="50" t="s">
        <v>116</v>
      </c>
      <c r="D15" s="50" t="s">
        <v>104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115</v>
      </c>
      <c r="D16" s="50" t="s">
        <v>114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>E17+H17+K17</f>
        <v>0</v>
      </c>
      <c r="O17" s="90">
        <f>G17+J17+M17</f>
        <v>0</v>
      </c>
      <c r="P17" s="91">
        <f>IF(E17&gt;G17,1,0)+IF(H17&gt;J17,1,0)+IF(K17&gt;M17,1,0)</f>
        <v>0</v>
      </c>
      <c r="Q17" s="87">
        <f>IF(E17&lt;G17,1,0)+IF(H17&lt;J17,1,0)+IF(K17&lt;M17,1,0)</f>
        <v>0</v>
      </c>
      <c r="R17" s="92">
        <f>IF(P17=2,1,0)</f>
        <v>0</v>
      </c>
      <c r="S17" s="93">
        <f>IF(Q17=2,1,0)</f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USK Plzeň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>SUM(N9:N17)</f>
        <v>326</v>
      </c>
      <c r="O18" s="26">
        <f>SUM(O9:O17)</f>
        <v>285</v>
      </c>
      <c r="P18" s="25">
        <f>SUM(P9:P17)</f>
        <v>10</v>
      </c>
      <c r="Q18" s="27">
        <f>SUM(Q9:Q17)</f>
        <v>7</v>
      </c>
      <c r="R18" s="25">
        <f>SUM(R9:R17)</f>
        <v>5</v>
      </c>
      <c r="S18" s="26">
        <f>SUM(S9:S17)</f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E7:M7"/>
    <mergeCell ref="N7:O7"/>
    <mergeCell ref="P7:Q7"/>
    <mergeCell ref="R7:S7"/>
    <mergeCell ref="C18:M18"/>
    <mergeCell ref="D4:P4"/>
    <mergeCell ref="D6:P6"/>
    <mergeCell ref="D5:P5"/>
    <mergeCell ref="D3:P3"/>
    <mergeCell ref="S4:T4"/>
    <mergeCell ref="S5:T5"/>
    <mergeCell ref="Q4:R4"/>
    <mergeCell ref="Q5:R5"/>
    <mergeCell ref="Q3:R3"/>
    <mergeCell ref="S3:T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57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141</v>
      </c>
      <c r="T4" s="172"/>
    </row>
    <row r="5" spans="2:20" ht="19.5" customHeight="1">
      <c r="B5" s="6" t="s">
        <v>4</v>
      </c>
      <c r="C5" s="44"/>
      <c r="D5" s="145" t="s">
        <v>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50" t="s">
        <v>68</v>
      </c>
      <c r="T5" s="150"/>
    </row>
    <row r="6" spans="2:20" ht="19.5" customHeight="1" thickBot="1">
      <c r="B6" s="8" t="s">
        <v>5</v>
      </c>
      <c r="C6" s="9"/>
      <c r="D6" s="151" t="s">
        <v>142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České Budějovice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153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12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145</v>
      </c>
      <c r="D10" s="50" t="s">
        <v>154</v>
      </c>
      <c r="E10" s="39">
        <v>21</v>
      </c>
      <c r="F10" s="19" t="s">
        <v>24</v>
      </c>
      <c r="G10" s="40">
        <v>17</v>
      </c>
      <c r="H10" s="39">
        <v>19</v>
      </c>
      <c r="I10" s="19" t="s">
        <v>24</v>
      </c>
      <c r="J10" s="40">
        <v>21</v>
      </c>
      <c r="K10" s="39">
        <v>21</v>
      </c>
      <c r="L10" s="19" t="s">
        <v>24</v>
      </c>
      <c r="M10" s="40">
        <v>18</v>
      </c>
      <c r="N10" s="22">
        <f t="shared" si="0"/>
        <v>61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140</v>
      </c>
      <c r="D11" s="50" t="s">
        <v>155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147</v>
      </c>
      <c r="D12" s="50" t="s">
        <v>156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9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149</v>
      </c>
      <c r="D13" s="50" t="s">
        <v>157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18</v>
      </c>
      <c r="K13" s="39">
        <v>21</v>
      </c>
      <c r="L13" s="19" t="s">
        <v>24</v>
      </c>
      <c r="M13" s="40">
        <v>16</v>
      </c>
      <c r="N13" s="22">
        <f t="shared" si="0"/>
        <v>59</v>
      </c>
      <c r="O13" s="23">
        <f t="shared" si="1"/>
        <v>55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111</v>
      </c>
      <c r="E14" s="39">
        <v>21</v>
      </c>
      <c r="F14" s="19" t="s">
        <v>24</v>
      </c>
      <c r="G14" s="40">
        <v>19</v>
      </c>
      <c r="H14" s="39">
        <v>21</v>
      </c>
      <c r="I14" s="19" t="s">
        <v>24</v>
      </c>
      <c r="J14" s="40">
        <v>16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61</v>
      </c>
      <c r="E15" s="39">
        <v>21</v>
      </c>
      <c r="F15" s="19" t="s">
        <v>24</v>
      </c>
      <c r="G15" s="40">
        <v>11</v>
      </c>
      <c r="H15" s="39">
        <v>22</v>
      </c>
      <c r="I15" s="19" t="s">
        <v>24</v>
      </c>
      <c r="J15" s="40">
        <v>20</v>
      </c>
      <c r="K15" s="39"/>
      <c r="L15" s="19" t="s">
        <v>24</v>
      </c>
      <c r="M15" s="40"/>
      <c r="N15" s="22">
        <f>E15+H15+K15</f>
        <v>43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112</v>
      </c>
      <c r="E16" s="39">
        <v>21</v>
      </c>
      <c r="F16" s="19" t="s">
        <v>24</v>
      </c>
      <c r="G16" s="40">
        <v>15</v>
      </c>
      <c r="H16" s="39">
        <v>19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16</v>
      </c>
      <c r="N16" s="22">
        <f>E16+H16+K16</f>
        <v>61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TJ Jiskra Nejdek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 aca="true" t="shared" si="5" ref="N18:S18">SUM(N9:N17)</f>
        <v>350</v>
      </c>
      <c r="O18" s="26">
        <f t="shared" si="5"/>
        <v>328</v>
      </c>
      <c r="P18" s="25">
        <f t="shared" si="5"/>
        <v>14</v>
      </c>
      <c r="Q18" s="27">
        <f t="shared" si="5"/>
        <v>5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44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92</v>
      </c>
      <c r="T4" s="172"/>
    </row>
    <row r="5" spans="2:20" ht="19.5" customHeight="1">
      <c r="B5" s="6" t="s">
        <v>4</v>
      </c>
      <c r="C5" s="44"/>
      <c r="D5" s="145" t="s">
        <v>29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50" t="s">
        <v>68</v>
      </c>
      <c r="T5" s="150"/>
    </row>
    <row r="6" spans="2:20" ht="19.5" customHeight="1" thickBot="1">
      <c r="B6" s="8" t="s">
        <v>5</v>
      </c>
      <c r="C6" s="9"/>
      <c r="D6" s="151" t="s">
        <v>66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BKV Plzeň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93</v>
      </c>
      <c r="D9" s="51" t="s">
        <v>94</v>
      </c>
      <c r="E9" s="39">
        <v>15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26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95</v>
      </c>
      <c r="D10" s="50" t="s">
        <v>96</v>
      </c>
      <c r="E10" s="39">
        <v>21</v>
      </c>
      <c r="F10" s="19" t="s">
        <v>24</v>
      </c>
      <c r="G10" s="40">
        <v>16</v>
      </c>
      <c r="H10" s="39">
        <v>22</v>
      </c>
      <c r="I10" s="19" t="s">
        <v>24</v>
      </c>
      <c r="J10" s="40">
        <v>20</v>
      </c>
      <c r="K10" s="39"/>
      <c r="L10" s="19" t="s">
        <v>24</v>
      </c>
      <c r="M10" s="40"/>
      <c r="N10" s="22">
        <f t="shared" si="0"/>
        <v>43</v>
      </c>
      <c r="O10" s="23">
        <f t="shared" si="1"/>
        <v>36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97</v>
      </c>
      <c r="D11" s="50" t="s">
        <v>98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99</v>
      </c>
      <c r="D12" s="50" t="s">
        <v>100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16</v>
      </c>
      <c r="K12" s="39">
        <v>12</v>
      </c>
      <c r="L12" s="19" t="s">
        <v>24</v>
      </c>
      <c r="M12" s="40">
        <v>21</v>
      </c>
      <c r="N12" s="22">
        <f t="shared" si="0"/>
        <v>53</v>
      </c>
      <c r="O12" s="23">
        <f t="shared" si="1"/>
        <v>59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101</v>
      </c>
      <c r="D13" s="50" t="s">
        <v>30</v>
      </c>
      <c r="E13" s="39">
        <v>14</v>
      </c>
      <c r="F13" s="19" t="s">
        <v>24</v>
      </c>
      <c r="G13" s="40">
        <v>21</v>
      </c>
      <c r="H13" s="39">
        <v>13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102</v>
      </c>
      <c r="D14" s="50" t="s">
        <v>45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103</v>
      </c>
      <c r="D15" s="50" t="s">
        <v>104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60</v>
      </c>
      <c r="D16" s="50" t="s">
        <v>63</v>
      </c>
      <c r="E16" s="39">
        <v>22</v>
      </c>
      <c r="F16" s="19" t="s">
        <v>24</v>
      </c>
      <c r="G16" s="40">
        <v>20</v>
      </c>
      <c r="H16" s="39">
        <v>21</v>
      </c>
      <c r="I16" s="19" t="s">
        <v>24</v>
      </c>
      <c r="J16" s="40">
        <v>12</v>
      </c>
      <c r="K16" s="39"/>
      <c r="L16" s="19" t="s">
        <v>24</v>
      </c>
      <c r="M16" s="40"/>
      <c r="N16" s="22">
        <f>E16+H16+K16</f>
        <v>43</v>
      </c>
      <c r="O16" s="23">
        <f>G16+J16+M16</f>
        <v>32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TJ Sokol Doubravka A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 aca="true" t="shared" si="5" ref="N18:S18">SUM(N9:N17)</f>
        <v>318</v>
      </c>
      <c r="O18" s="26">
        <f t="shared" si="5"/>
        <v>293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9.5" customHeight="1" thickBot="1">
      <c r="B3" s="5" t="s">
        <v>1</v>
      </c>
      <c r="C3" s="43"/>
      <c r="D3" s="160" t="s">
        <v>90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3" t="s">
        <v>43</v>
      </c>
      <c r="R3" s="164"/>
      <c r="S3" s="160" t="s">
        <v>91</v>
      </c>
      <c r="T3" s="165"/>
    </row>
    <row r="4" spans="2:20" ht="19.5" customHeight="1" thickTop="1">
      <c r="B4" s="6" t="s">
        <v>3</v>
      </c>
      <c r="C4" s="7"/>
      <c r="D4" s="166" t="s">
        <v>55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9" t="s">
        <v>14</v>
      </c>
      <c r="R4" s="170"/>
      <c r="S4" s="171" t="s">
        <v>128</v>
      </c>
      <c r="T4" s="172"/>
    </row>
    <row r="5" spans="2:20" ht="19.5" customHeight="1">
      <c r="B5" s="6" t="s">
        <v>4</v>
      </c>
      <c r="C5" s="44"/>
      <c r="D5" s="145" t="s">
        <v>130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148" t="s">
        <v>2</v>
      </c>
      <c r="R5" s="149"/>
      <c r="S5" s="174" t="s">
        <v>127</v>
      </c>
      <c r="T5" s="173"/>
    </row>
    <row r="6" spans="2:20" ht="19.5" customHeight="1" thickBot="1">
      <c r="B6" s="8" t="s">
        <v>5</v>
      </c>
      <c r="C6" s="9"/>
      <c r="D6" s="151" t="s">
        <v>129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SKB Český Krumlov "B"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131</v>
      </c>
      <c r="E9" s="39">
        <v>27</v>
      </c>
      <c r="F9" s="20" t="s">
        <v>24</v>
      </c>
      <c r="G9" s="40">
        <v>25</v>
      </c>
      <c r="H9" s="39">
        <v>22</v>
      </c>
      <c r="I9" s="20" t="s">
        <v>24</v>
      </c>
      <c r="J9" s="40">
        <v>20</v>
      </c>
      <c r="K9" s="39"/>
      <c r="L9" s="20" t="s">
        <v>24</v>
      </c>
      <c r="M9" s="40"/>
      <c r="N9" s="22">
        <f aca="true" t="shared" si="0" ref="N9:N17">E9+H9+K9</f>
        <v>49</v>
      </c>
      <c r="O9" s="23">
        <f aca="true" t="shared" si="1" ref="O9:O17">G9+J9+M9</f>
        <v>45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124</v>
      </c>
      <c r="D10" s="50" t="s">
        <v>132</v>
      </c>
      <c r="E10" s="39">
        <v>21</v>
      </c>
      <c r="F10" s="19" t="s">
        <v>24</v>
      </c>
      <c r="G10" s="40">
        <v>15</v>
      </c>
      <c r="H10" s="39">
        <v>18</v>
      </c>
      <c r="I10" s="19" t="s">
        <v>24</v>
      </c>
      <c r="J10" s="40">
        <v>21</v>
      </c>
      <c r="K10" s="39">
        <v>22</v>
      </c>
      <c r="L10" s="19" t="s">
        <v>24</v>
      </c>
      <c r="M10" s="40">
        <v>20</v>
      </c>
      <c r="N10" s="22">
        <f t="shared" si="0"/>
        <v>61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122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120</v>
      </c>
      <c r="D12" s="50" t="s">
        <v>133</v>
      </c>
      <c r="E12" s="39">
        <v>17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17</v>
      </c>
      <c r="K12" s="39">
        <v>16</v>
      </c>
      <c r="L12" s="19" t="s">
        <v>24</v>
      </c>
      <c r="M12" s="40">
        <v>21</v>
      </c>
      <c r="N12" s="22">
        <f t="shared" si="0"/>
        <v>54</v>
      </c>
      <c r="O12" s="23">
        <f t="shared" si="1"/>
        <v>59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118</v>
      </c>
      <c r="D13" s="50" t="s">
        <v>134</v>
      </c>
      <c r="E13" s="39">
        <v>14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117</v>
      </c>
      <c r="D14" s="50" t="s">
        <v>135</v>
      </c>
      <c r="E14" s="39">
        <v>21</v>
      </c>
      <c r="F14" s="19" t="s">
        <v>24</v>
      </c>
      <c r="G14" s="40">
        <v>15</v>
      </c>
      <c r="H14" s="39">
        <v>21</v>
      </c>
      <c r="I14" s="19" t="s">
        <v>24</v>
      </c>
      <c r="J14" s="40">
        <v>10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136</v>
      </c>
      <c r="D15" s="50" t="s">
        <v>137</v>
      </c>
      <c r="E15" s="39">
        <v>19</v>
      </c>
      <c r="F15" s="19" t="s">
        <v>24</v>
      </c>
      <c r="G15" s="40">
        <v>21</v>
      </c>
      <c r="H15" s="39">
        <v>22</v>
      </c>
      <c r="I15" s="19" t="s">
        <v>24</v>
      </c>
      <c r="J15" s="40">
        <v>20</v>
      </c>
      <c r="K15" s="39">
        <v>19</v>
      </c>
      <c r="L15" s="19" t="s">
        <v>24</v>
      </c>
      <c r="M15" s="40">
        <v>21</v>
      </c>
      <c r="N15" s="22">
        <f>E15+H15+K15</f>
        <v>60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115</v>
      </c>
      <c r="D16" s="50" t="s">
        <v>138</v>
      </c>
      <c r="E16" s="39">
        <v>21</v>
      </c>
      <c r="F16" s="19" t="s">
        <v>24</v>
      </c>
      <c r="G16" s="40">
        <v>16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43" t="str">
        <f>IF(R18&gt;S18,D4,IF(S18&gt;R18,D5,"remíza"))</f>
        <v>USK Plzeň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5">
        <f aca="true" t="shared" si="5" ref="N18:S18">SUM(N9:N17)</f>
        <v>371</v>
      </c>
      <c r="O18" s="26">
        <f t="shared" si="5"/>
        <v>323</v>
      </c>
      <c r="P18" s="25">
        <f t="shared" si="5"/>
        <v>12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139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2019-10-31T09:35:26Z</cp:lastPrinted>
  <dcterms:created xsi:type="dcterms:W3CDTF">1996-11-18T12:18:44Z</dcterms:created>
  <dcterms:modified xsi:type="dcterms:W3CDTF">2019-10-31T09:35:32Z</dcterms:modified>
  <cp:category/>
  <cp:version/>
  <cp:contentType/>
  <cp:contentStatus/>
</cp:coreProperties>
</file>