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7680" tabRatio="719" activeTab="0"/>
  </bookViews>
  <sheets>
    <sheet name="Celkové umístění" sheetId="1" r:id="rId1"/>
    <sheet name="OPB-finále" sheetId="2" r:id="rId2"/>
    <sheet name="OPB-o 3.místo" sheetId="3" r:id="rId3"/>
    <sheet name="semifinále_Nej_Dou.C" sheetId="4" r:id="rId4"/>
    <sheet name="semifinále_Chra_Ju.A" sheetId="5" r:id="rId5"/>
  </sheets>
  <definedNames>
    <definedName name="_xlnm.Print_Area" localSheetId="1">'OPB-finále'!$B$2:$T$27</definedName>
    <definedName name="_xlnm.Print_Area" localSheetId="2">'OPB-o 3.místo'!$B$2:$T$27</definedName>
    <definedName name="_xlnm.Print_Area" localSheetId="4">'semifinále_Chra_Ju.A'!$B$2:$T$27</definedName>
    <definedName name="_xlnm.Print_Area" localSheetId="3">'semifinále_Nej_Dou.C'!$B$2:$T$27</definedName>
  </definedNames>
  <calcPr fullCalcOnLoad="1"/>
</workbook>
</file>

<file path=xl/sharedStrings.xml><?xml version="1.0" encoding="utf-8"?>
<sst xmlns="http://schemas.openxmlformats.org/spreadsheetml/2006/main" count="332" uniqueCount="93">
  <si>
    <t>ZÁPIS O UTKÁNÍ SMÍŠENÝCH DRUŽSTEV</t>
  </si>
  <si>
    <t>Název soutěže:</t>
  </si>
  <si>
    <t>Místo:</t>
  </si>
  <si>
    <t>Družstvo "A"</t>
  </si>
  <si>
    <t>Družstvo "B"</t>
  </si>
  <si>
    <t>Vrchní rozhodčí:</t>
  </si>
  <si>
    <t>Výsledky setů</t>
  </si>
  <si>
    <t>Rozhodčí</t>
  </si>
  <si>
    <t>VÍTĚZ:</t>
  </si>
  <si>
    <t>Podpis vrchního rozhodčího</t>
  </si>
  <si>
    <t>Potvrzujeme, že utkání bylo sehráno podle platných pravidel a soutěžního řádu.</t>
  </si>
  <si>
    <t>Námitky:</t>
  </si>
  <si>
    <t>Podpis vedoucího družstva "A": ………………………………………………………….</t>
  </si>
  <si>
    <t>Podpis vedoucího družstva "B": ………………………………………………………….</t>
  </si>
  <si>
    <t>Datum:</t>
  </si>
  <si>
    <t>Součet míčů</t>
  </si>
  <si>
    <t>Sety</t>
  </si>
  <si>
    <t>Body</t>
  </si>
  <si>
    <t>1.dvouhra mužů</t>
  </si>
  <si>
    <t>2.dvouhra mužů</t>
  </si>
  <si>
    <t>3.dvouhra mužů</t>
  </si>
  <si>
    <t>1.čtyřhra mužů</t>
  </si>
  <si>
    <t>čtyřhra žen</t>
  </si>
  <si>
    <t>2.čtyřhra mužů</t>
  </si>
  <si>
    <t>:</t>
  </si>
  <si>
    <t>dvouhra   žen</t>
  </si>
  <si>
    <t>smíšená čtyřhra</t>
  </si>
  <si>
    <t>………………………………………………………………………………………………………………………………………………………………………………………………..</t>
  </si>
  <si>
    <t>PLAY OFF</t>
  </si>
  <si>
    <t xml:space="preserve">Kolo : </t>
  </si>
  <si>
    <t>SK Jupiter A</t>
  </si>
  <si>
    <t>Miroslav Steiner</t>
  </si>
  <si>
    <t>Plzeň, 25.ZŠ</t>
  </si>
  <si>
    <r>
      <t xml:space="preserve">Oblastní přebor družstev dospělých - ZpčBaS - 2017/18 - </t>
    </r>
    <r>
      <rPr>
        <b/>
        <sz val="12"/>
        <rFont val="Arial"/>
        <family val="2"/>
      </rPr>
      <t>OPB - SEMIFINÁLE</t>
    </r>
  </si>
  <si>
    <t>TJ Jiskra Nejdek</t>
  </si>
  <si>
    <t>TJ Sokol Doubravka C</t>
  </si>
  <si>
    <t>TJ Spartak Chrást</t>
  </si>
  <si>
    <r>
      <t xml:space="preserve">Oblastní přebor družstev dospělých - ZpčBaS - 2017/18 - </t>
    </r>
    <r>
      <rPr>
        <b/>
        <sz val="12"/>
        <rFont val="Arial"/>
        <family val="2"/>
      </rPr>
      <t>OPB - o 3.místo</t>
    </r>
  </si>
  <si>
    <r>
      <t xml:space="preserve">Oblastní přebor družstev dospělých - ZpčBaS - 2017/18 - </t>
    </r>
    <r>
      <rPr>
        <b/>
        <sz val="12"/>
        <rFont val="Arial"/>
        <family val="2"/>
      </rPr>
      <t>OPB - FINÁLE</t>
    </r>
  </si>
  <si>
    <t>Svoboda Jindřich</t>
  </si>
  <si>
    <t>Brož Jan</t>
  </si>
  <si>
    <t>Švimberský Petr</t>
  </si>
  <si>
    <t>Brychtová Iva</t>
  </si>
  <si>
    <t>Karasová Denisa</t>
  </si>
  <si>
    <t>Brož Jan - Svoboda Jindřich</t>
  </si>
  <si>
    <t>Švimberský Petr - Brychta Jaromír</t>
  </si>
  <si>
    <t>Brychtová Iva - Karasová Denisa</t>
  </si>
  <si>
    <t>Brychta Jaromír - Brychtová Iva</t>
  </si>
  <si>
    <t>Nesveda Adam</t>
  </si>
  <si>
    <t>Šilhan Ondřej</t>
  </si>
  <si>
    <t>Kamaryt Miloš</t>
  </si>
  <si>
    <t>Lutsak Viktor</t>
  </si>
  <si>
    <t>Růžička Marcela</t>
  </si>
  <si>
    <t>Nesveda Adam - Pazderová Vendula</t>
  </si>
  <si>
    <t>Růžička Marcela - Pazderová Vendula</t>
  </si>
  <si>
    <t>Kamaryt Miloš - Šilhan Ondřej</t>
  </si>
  <si>
    <t>Gonda Zdenek - Lutsak Viktor</t>
  </si>
  <si>
    <t>Kavan Pavel</t>
  </si>
  <si>
    <t>Knopp Tomáš</t>
  </si>
  <si>
    <t>Egermaier Jiří</t>
  </si>
  <si>
    <t>Hrádek Leoš</t>
  </si>
  <si>
    <t>Bláhová Barbara</t>
  </si>
  <si>
    <t>Kavan Pavel - Egermaier Jiří</t>
  </si>
  <si>
    <t>Knopp Tomáš - Schröfel Erik</t>
  </si>
  <si>
    <t>Bláhová Barbara - Hrádek Leoš</t>
  </si>
  <si>
    <t>Suttr Martin</t>
  </si>
  <si>
    <t>Behenský Roman</t>
  </si>
  <si>
    <t>Brunclík Jiří</t>
  </si>
  <si>
    <t>Vicenda Petr</t>
  </si>
  <si>
    <t>Voráčková Lenka</t>
  </si>
  <si>
    <t>Slozberg Rony</t>
  </si>
  <si>
    <t>Voráčková Lenka - Slozberg Rony</t>
  </si>
  <si>
    <t>Mirvald Václav - Voráčková Lenka</t>
  </si>
  <si>
    <t>Suttr Martin - Mirvald Václav</t>
  </si>
  <si>
    <t>Brunclík Jiří - Vicenda Petr</t>
  </si>
  <si>
    <t>Bláhová Barbara - Schröfel Erik</t>
  </si>
  <si>
    <t>Hrádek Leoš - Egermaier Jiří</t>
  </si>
  <si>
    <t>Kavan Pavel - Schröfel Erik</t>
  </si>
  <si>
    <t>scr.</t>
  </si>
  <si>
    <t>nastavení    DŽ</t>
  </si>
  <si>
    <t xml:space="preserve"> 2. dvouhra mužů ukončena za stavu 9:10 v prvním setu pro zranění hráče Romana Behemského………………………………………………………………………..</t>
  </si>
  <si>
    <t>konečné umístění v sezoně 2017/18 - 17.3.2018 - PLAY OFF</t>
  </si>
  <si>
    <t>1.</t>
  </si>
  <si>
    <t>2.</t>
  </si>
  <si>
    <t>3.</t>
  </si>
  <si>
    <t>4.</t>
  </si>
  <si>
    <t>5.</t>
  </si>
  <si>
    <t>ZpčBaS - OPB - 2017/18</t>
  </si>
  <si>
    <t>6.</t>
  </si>
  <si>
    <t>7.</t>
  </si>
  <si>
    <t>TJ Slavoj Plzeň</t>
  </si>
  <si>
    <t>ZÚ Badminton Klatovy</t>
  </si>
  <si>
    <t>TJ Sokol Doubravka D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</si>
</sst>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2"/>
      <name val="RomanEE"/>
      <family val="1"/>
    </font>
    <font>
      <b/>
      <sz val="12"/>
      <name val="UniverseEE"/>
      <family val="1"/>
    </font>
    <font>
      <sz val="12"/>
      <name val="UniverseEE"/>
      <family val="1"/>
    </font>
    <font>
      <sz val="9"/>
      <name val="UniverseEE"/>
      <family val="1"/>
    </font>
    <font>
      <sz val="6"/>
      <name val="Small Fonts"/>
      <family val="2"/>
    </font>
    <font>
      <sz val="8"/>
      <name val="Arial CE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2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6"/>
      <name val="Arial"/>
      <family val="2"/>
    </font>
    <font>
      <sz val="2"/>
      <name val="Tahoma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62"/>
      <name val="Arial CE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dotted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tted"/>
      <right style="thin"/>
      <top style="medium"/>
      <bottom style="medium"/>
    </border>
    <border>
      <left style="thin"/>
      <right style="dotted"/>
      <top style="double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thin"/>
      <bottom style="medium"/>
    </border>
    <border>
      <left style="thin"/>
      <right style="dotted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1" applyNumberFormat="0" applyFill="0" applyAlignment="0" applyProtection="0"/>
    <xf numFmtId="43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45" fillId="20" borderId="0" applyNumberFormat="0" applyBorder="0" applyAlignment="0" applyProtection="0"/>
    <xf numFmtId="0" fontId="46" fillId="21" borderId="2" applyNumberFormat="0" applyAlignment="0" applyProtection="0"/>
    <xf numFmtId="0" fontId="8" fillId="0" borderId="0">
      <alignment horizontal="center" vertical="center" wrapText="1"/>
      <protection/>
    </xf>
    <xf numFmtId="44" fontId="5" fillId="0" borderId="0" applyFill="0" applyBorder="0" applyProtection="0">
      <alignment horizontal="center"/>
    </xf>
    <xf numFmtId="42" fontId="1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22" borderId="0" applyNumberFormat="0" applyBorder="0" applyAlignment="0" applyProtection="0"/>
    <xf numFmtId="0" fontId="1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2" fillId="0" borderId="7" applyNumberFormat="0" applyFill="0" applyAlignment="0" applyProtection="0"/>
    <xf numFmtId="0" fontId="4" fillId="0" borderId="0">
      <alignment/>
      <protection/>
    </xf>
    <xf numFmtId="0" fontId="12" fillId="0" borderId="0" applyNumberFormat="0" applyFill="0" applyBorder="0" applyAlignment="0" applyProtection="0"/>
    <xf numFmtId="0" fontId="53" fillId="24" borderId="0" applyNumberFormat="0" applyBorder="0" applyAlignment="0" applyProtection="0"/>
    <xf numFmtId="0" fontId="54" fillId="0" borderId="0" applyNumberFormat="0" applyFill="0" applyBorder="0" applyAlignment="0" applyProtection="0"/>
    <xf numFmtId="0" fontId="5" fillId="0" borderId="0">
      <alignment horizontal="center" vertical="center"/>
      <protection/>
    </xf>
    <xf numFmtId="0" fontId="5" fillId="0" borderId="0">
      <alignment vertical="center"/>
      <protection/>
    </xf>
    <xf numFmtId="0" fontId="6" fillId="0" borderId="0">
      <alignment horizontal="center" vertical="center"/>
      <protection/>
    </xf>
    <xf numFmtId="0" fontId="6" fillId="0" borderId="0">
      <alignment vertical="center"/>
      <protection/>
    </xf>
    <xf numFmtId="0" fontId="7" fillId="0" borderId="0">
      <alignment horizontal="center" vertical="center"/>
      <protection/>
    </xf>
    <xf numFmtId="0" fontId="55" fillId="25" borderId="8" applyNumberFormat="0" applyAlignment="0" applyProtection="0"/>
    <xf numFmtId="0" fontId="56" fillId="26" borderId="8" applyNumberFormat="0" applyAlignment="0" applyProtection="0"/>
    <xf numFmtId="0" fontId="57" fillId="26" borderId="9" applyNumberFormat="0" applyAlignment="0" applyProtection="0"/>
    <xf numFmtId="0" fontId="58" fillId="0" borderId="0" applyNumberFormat="0" applyFill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9" fillId="0" borderId="0" xfId="52" applyFont="1">
      <alignment/>
      <protection/>
    </xf>
    <xf numFmtId="0" fontId="9" fillId="0" borderId="0" xfId="0" applyFont="1" applyAlignment="1">
      <alignment/>
    </xf>
    <xf numFmtId="0" fontId="14" fillId="0" borderId="10" xfId="52" applyFont="1" applyBorder="1" applyAlignment="1">
      <alignment vertical="center"/>
      <protection/>
    </xf>
    <xf numFmtId="0" fontId="10" fillId="0" borderId="11" xfId="0" applyFont="1" applyBorder="1" applyAlignment="1">
      <alignment vertical="center"/>
    </xf>
    <xf numFmtId="0" fontId="14" fillId="0" borderId="12" xfId="52" applyFont="1" applyBorder="1" applyAlignment="1">
      <alignment vertical="center"/>
      <protection/>
    </xf>
    <xf numFmtId="44" fontId="16" fillId="0" borderId="13" xfId="40" applyFont="1" applyBorder="1" applyAlignment="1">
      <alignment horizontal="center" vertical="center"/>
    </xf>
    <xf numFmtId="0" fontId="10" fillId="0" borderId="14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4" fillId="0" borderId="15" xfId="52" applyFont="1" applyBorder="1" applyAlignment="1">
      <alignment vertical="center"/>
      <protection/>
    </xf>
    <xf numFmtId="0" fontId="17" fillId="0" borderId="16" xfId="60" applyFont="1" applyBorder="1" applyAlignment="1">
      <alignment horizontal="center" vertical="center"/>
      <protection/>
    </xf>
    <xf numFmtId="0" fontId="16" fillId="0" borderId="17" xfId="56" applyFont="1" applyBorder="1">
      <alignment horizontal="center" vertical="center"/>
      <protection/>
    </xf>
    <xf numFmtId="0" fontId="16" fillId="0" borderId="18" xfId="56" applyFont="1" applyBorder="1">
      <alignment horizontal="center" vertical="center"/>
      <protection/>
    </xf>
    <xf numFmtId="0" fontId="16" fillId="0" borderId="19" xfId="56" applyFont="1" applyBorder="1">
      <alignment horizontal="center" vertical="center"/>
      <protection/>
    </xf>
    <xf numFmtId="44" fontId="16" fillId="0" borderId="20" xfId="40" applyFont="1" applyBorder="1">
      <alignment horizontal="center"/>
    </xf>
    <xf numFmtId="0" fontId="16" fillId="0" borderId="20" xfId="56" applyFont="1" applyBorder="1">
      <alignment horizontal="center" vertical="center"/>
      <protection/>
    </xf>
    <xf numFmtId="0" fontId="18" fillId="0" borderId="20" xfId="39" applyFont="1" applyBorder="1" applyAlignment="1">
      <alignment horizontal="centerContinuous" vertical="center"/>
      <protection/>
    </xf>
    <xf numFmtId="0" fontId="18" fillId="0" borderId="21" xfId="39" applyFont="1" applyBorder="1" applyAlignment="1">
      <alignment horizontal="centerContinuous" vertical="center"/>
      <protection/>
    </xf>
    <xf numFmtId="0" fontId="18" fillId="0" borderId="22" xfId="39" applyFont="1" applyBorder="1" applyAlignment="1">
      <alignment horizontal="centerContinuous" vertical="center"/>
      <protection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7" fillId="0" borderId="24" xfId="39" applyFont="1" applyBorder="1" applyAlignment="1">
      <alignment horizontal="center" vertical="center" wrapText="1"/>
      <protection/>
    </xf>
    <xf numFmtId="0" fontId="14" fillId="0" borderId="14" xfId="58" applyFont="1" applyBorder="1">
      <alignment horizontal="center" vertical="center"/>
      <protection/>
    </xf>
    <xf numFmtId="0" fontId="14" fillId="0" borderId="25" xfId="58" applyFont="1" applyBorder="1">
      <alignment horizontal="center" vertical="center"/>
      <protection/>
    </xf>
    <xf numFmtId="0" fontId="14" fillId="0" borderId="13" xfId="58" applyFont="1" applyBorder="1">
      <alignment horizontal="center" vertical="center"/>
      <protection/>
    </xf>
    <xf numFmtId="0" fontId="14" fillId="0" borderId="26" xfId="58" applyFont="1" applyBorder="1" applyProtection="1">
      <alignment horizontal="center" vertical="center"/>
      <protection hidden="1"/>
    </xf>
    <xf numFmtId="0" fontId="14" fillId="0" borderId="13" xfId="58" applyFont="1" applyBorder="1" applyProtection="1">
      <alignment horizontal="center" vertical="center"/>
      <protection hidden="1"/>
    </xf>
    <xf numFmtId="0" fontId="14" fillId="0" borderId="26" xfId="58" applyFont="1" applyBorder="1">
      <alignment horizontal="center" vertical="center"/>
      <protection/>
    </xf>
    <xf numFmtId="0" fontId="19" fillId="2" borderId="27" xfId="57" applyFont="1" applyFill="1" applyBorder="1">
      <alignment vertical="center"/>
      <protection/>
    </xf>
    <xf numFmtId="0" fontId="16" fillId="0" borderId="28" xfId="56" applyFont="1" applyBorder="1" applyProtection="1">
      <alignment horizontal="center" vertical="center"/>
      <protection hidden="1"/>
    </xf>
    <xf numFmtId="0" fontId="16" fillId="0" borderId="29" xfId="56" applyFont="1" applyBorder="1" applyProtection="1">
      <alignment horizontal="center" vertical="center"/>
      <protection hidden="1"/>
    </xf>
    <xf numFmtId="0" fontId="16" fillId="0" borderId="30" xfId="56" applyFont="1" applyBorder="1" applyProtection="1">
      <alignment horizontal="center" vertical="center"/>
      <protection hidden="1"/>
    </xf>
    <xf numFmtId="0" fontId="10" fillId="0" borderId="0" xfId="0" applyFont="1" applyAlignment="1">
      <alignment/>
    </xf>
    <xf numFmtId="0" fontId="14" fillId="0" borderId="0" xfId="58" applyFont="1">
      <alignment horizontal="center" vertical="center"/>
      <protection/>
    </xf>
    <xf numFmtId="0" fontId="20" fillId="0" borderId="0" xfId="39" applyFont="1" applyBorder="1" applyAlignment="1">
      <alignment horizontal="centerContinuous" vertical="center"/>
      <protection/>
    </xf>
    <xf numFmtId="0" fontId="10" fillId="0" borderId="0" xfId="52" applyFont="1">
      <alignment/>
      <protection/>
    </xf>
    <xf numFmtId="0" fontId="15" fillId="0" borderId="0" xfId="52" applyFont="1">
      <alignment/>
      <protection/>
    </xf>
    <xf numFmtId="0" fontId="14" fillId="0" borderId="0" xfId="52" applyFont="1">
      <alignment/>
      <protection/>
    </xf>
    <xf numFmtId="0" fontId="18" fillId="0" borderId="0" xfId="52" applyFont="1">
      <alignment/>
      <protection/>
    </xf>
    <xf numFmtId="0" fontId="10" fillId="0" borderId="0" xfId="0" applyFont="1" applyBorder="1" applyAlignment="1">
      <alignment/>
    </xf>
    <xf numFmtId="0" fontId="21" fillId="0" borderId="0" xfId="0" applyFont="1" applyAlignment="1">
      <alignment horizontal="left" vertical="top"/>
    </xf>
    <xf numFmtId="0" fontId="14" fillId="0" borderId="31" xfId="58" applyFont="1" applyBorder="1">
      <alignment horizontal="center" vertical="center"/>
      <protection/>
    </xf>
    <xf numFmtId="0" fontId="14" fillId="0" borderId="32" xfId="58" applyFont="1" applyBorder="1">
      <alignment horizontal="center" vertical="center"/>
      <protection/>
    </xf>
    <xf numFmtId="0" fontId="17" fillId="0" borderId="33" xfId="39" applyFont="1" applyBorder="1" applyAlignment="1">
      <alignment horizontal="center" vertical="center"/>
      <protection/>
    </xf>
    <xf numFmtId="0" fontId="10" fillId="0" borderId="34" xfId="0" applyFont="1" applyBorder="1" applyAlignment="1">
      <alignment horizontal="left" vertical="center" indent="1"/>
    </xf>
    <xf numFmtId="0" fontId="10" fillId="0" borderId="0" xfId="0" applyFont="1" applyAlignment="1">
      <alignment/>
    </xf>
    <xf numFmtId="14" fontId="10" fillId="0" borderId="35" xfId="0" applyNumberFormat="1" applyFont="1" applyBorder="1" applyAlignment="1">
      <alignment horizontal="left"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7" fillId="0" borderId="38" xfId="39" applyFont="1" applyBorder="1" applyAlignment="1">
      <alignment horizontal="center" vertical="center" wrapText="1"/>
      <protection/>
    </xf>
    <xf numFmtId="0" fontId="14" fillId="0" borderId="39" xfId="58" applyFont="1" applyBorder="1">
      <alignment horizontal="center" vertical="center"/>
      <protection/>
    </xf>
    <xf numFmtId="0" fontId="14" fillId="0" borderId="40" xfId="58" applyFont="1" applyBorder="1">
      <alignment horizontal="center" vertical="center"/>
      <protection/>
    </xf>
    <xf numFmtId="0" fontId="14" fillId="0" borderId="41" xfId="58" applyFont="1" applyBorder="1" applyProtection="1">
      <alignment horizontal="center" vertical="center"/>
      <protection hidden="1"/>
    </xf>
    <xf numFmtId="0" fontId="14" fillId="0" borderId="40" xfId="58" applyFont="1" applyBorder="1" applyProtection="1">
      <alignment horizontal="center" vertical="center"/>
      <protection hidden="1"/>
    </xf>
    <xf numFmtId="0" fontId="14" fillId="0" borderId="41" xfId="58" applyFont="1" applyBorder="1">
      <alignment horizontal="center" vertical="center"/>
      <protection/>
    </xf>
    <xf numFmtId="0" fontId="14" fillId="0" borderId="42" xfId="58" applyFont="1" applyBorder="1">
      <alignment horizontal="center" vertical="center"/>
      <protection/>
    </xf>
    <xf numFmtId="0" fontId="10" fillId="0" borderId="43" xfId="0" applyFont="1" applyBorder="1" applyAlignment="1">
      <alignment horizontal="left" vertical="center" indent="1"/>
    </xf>
    <xf numFmtId="0" fontId="17" fillId="33" borderId="44" xfId="39" applyFont="1" applyFill="1" applyBorder="1" applyAlignment="1">
      <alignment horizontal="center" vertical="center" wrapText="1"/>
      <protection/>
    </xf>
    <xf numFmtId="0" fontId="10" fillId="33" borderId="45" xfId="0" applyFont="1" applyFill="1" applyBorder="1" applyAlignment="1">
      <alignment horizontal="left" vertical="center" indent="1"/>
    </xf>
    <xf numFmtId="0" fontId="14" fillId="33" borderId="0" xfId="58" applyFont="1" applyFill="1" applyBorder="1">
      <alignment horizontal="center" vertical="center"/>
      <protection/>
    </xf>
    <xf numFmtId="0" fontId="14" fillId="33" borderId="36" xfId="58" applyFont="1" applyFill="1" applyBorder="1">
      <alignment horizontal="center" vertical="center"/>
      <protection/>
    </xf>
    <xf numFmtId="0" fontId="14" fillId="33" borderId="45" xfId="58" applyFont="1" applyFill="1" applyBorder="1">
      <alignment horizontal="center" vertical="center"/>
      <protection/>
    </xf>
    <xf numFmtId="0" fontId="14" fillId="33" borderId="26" xfId="58" applyFont="1" applyFill="1" applyBorder="1" applyProtection="1">
      <alignment horizontal="center" vertical="center"/>
      <protection hidden="1"/>
    </xf>
    <xf numFmtId="0" fontId="14" fillId="33" borderId="13" xfId="58" applyFont="1" applyFill="1" applyBorder="1" applyProtection="1">
      <alignment horizontal="center" vertical="center"/>
      <protection hidden="1"/>
    </xf>
    <xf numFmtId="0" fontId="14" fillId="33" borderId="26" xfId="58" applyFont="1" applyFill="1" applyBorder="1">
      <alignment horizontal="center" vertical="center"/>
      <protection/>
    </xf>
    <xf numFmtId="0" fontId="14" fillId="33" borderId="14" xfId="58" applyFont="1" applyFill="1" applyBorder="1">
      <alignment horizontal="center" vertical="center"/>
      <protection/>
    </xf>
    <xf numFmtId="0" fontId="14" fillId="33" borderId="46" xfId="58" applyFont="1" applyFill="1" applyBorder="1">
      <alignment horizontal="center" vertical="center"/>
      <protection/>
    </xf>
    <xf numFmtId="0" fontId="14" fillId="33" borderId="13" xfId="58" applyFont="1" applyFill="1" applyBorder="1">
      <alignment horizontal="center" vertical="center"/>
      <protection/>
    </xf>
    <xf numFmtId="0" fontId="10" fillId="33" borderId="47" xfId="0" applyFont="1" applyFill="1" applyBorder="1" applyAlignment="1">
      <alignment horizontal="left" vertical="center" indent="1"/>
    </xf>
    <xf numFmtId="0" fontId="10" fillId="0" borderId="35" xfId="0" applyFont="1" applyBorder="1" applyAlignment="1">
      <alignment horizontal="left" vertical="center" indent="1"/>
    </xf>
    <xf numFmtId="0" fontId="10" fillId="0" borderId="43" xfId="0" applyFont="1" applyBorder="1" applyAlignment="1">
      <alignment horizontal="left" vertical="center" indent="1"/>
    </xf>
    <xf numFmtId="0" fontId="10" fillId="33" borderId="45" xfId="0" applyFont="1" applyFill="1" applyBorder="1" applyAlignment="1">
      <alignment horizontal="left" vertical="center" indent="1"/>
    </xf>
    <xf numFmtId="0" fontId="10" fillId="33" borderId="47" xfId="0" applyFont="1" applyFill="1" applyBorder="1" applyAlignment="1">
      <alignment horizontal="left" vertical="center" indent="1"/>
    </xf>
    <xf numFmtId="0" fontId="59" fillId="0" borderId="0" xfId="0" applyFont="1" applyAlignment="1">
      <alignment/>
    </xf>
    <xf numFmtId="0" fontId="59" fillId="0" borderId="0" xfId="0" applyFont="1" applyBorder="1" applyAlignment="1">
      <alignment/>
    </xf>
    <xf numFmtId="0" fontId="10" fillId="0" borderId="11" xfId="0" applyFont="1" applyBorder="1" applyAlignment="1">
      <alignment vertical="center"/>
    </xf>
    <xf numFmtId="49" fontId="10" fillId="0" borderId="14" xfId="0" applyNumberFormat="1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21" xfId="0" applyFont="1" applyBorder="1" applyAlignment="1">
      <alignment/>
    </xf>
    <xf numFmtId="0" fontId="10" fillId="0" borderId="20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34" xfId="0" applyFont="1" applyBorder="1" applyAlignment="1">
      <alignment horizontal="left" vertical="center" indent="1"/>
    </xf>
    <xf numFmtId="0" fontId="10" fillId="0" borderId="0" xfId="52" applyFont="1">
      <alignment/>
      <protection/>
    </xf>
    <xf numFmtId="0" fontId="10" fillId="0" borderId="0" xfId="0" applyFont="1" applyBorder="1" applyAlignment="1">
      <alignment/>
    </xf>
    <xf numFmtId="0" fontId="17" fillId="33" borderId="47" xfId="0" applyFont="1" applyFill="1" applyBorder="1" applyAlignment="1">
      <alignment horizontal="left" vertical="center" indent="1"/>
    </xf>
    <xf numFmtId="0" fontId="14" fillId="0" borderId="42" xfId="58" applyFont="1" applyBorder="1" applyProtection="1">
      <alignment horizontal="center" vertical="center"/>
      <protection hidden="1"/>
    </xf>
    <xf numFmtId="0" fontId="10" fillId="0" borderId="13" xfId="0" applyFont="1" applyFill="1" applyBorder="1" applyAlignment="1">
      <alignment horizontal="left" vertical="center" indent="1"/>
    </xf>
    <xf numFmtId="0" fontId="10" fillId="0" borderId="13" xfId="56" applyFont="1" applyFill="1" applyBorder="1" applyAlignment="1">
      <alignment horizontal="left" vertical="center" indent="1"/>
      <protection/>
    </xf>
    <xf numFmtId="0" fontId="10" fillId="0" borderId="40" xfId="0" applyFont="1" applyFill="1" applyBorder="1" applyAlignment="1">
      <alignment horizontal="left" vertical="center" indent="1"/>
    </xf>
    <xf numFmtId="0" fontId="10" fillId="0" borderId="13" xfId="0" applyFont="1" applyFill="1" applyBorder="1" applyAlignment="1">
      <alignment horizontal="left" vertical="center" wrapText="1" indent="1"/>
    </xf>
    <xf numFmtId="0" fontId="13" fillId="0" borderId="36" xfId="57" applyFont="1" applyBorder="1" applyAlignment="1">
      <alignment horizontal="center" vertical="center"/>
      <protection/>
    </xf>
    <xf numFmtId="0" fontId="15" fillId="0" borderId="48" xfId="0" applyFont="1" applyBorder="1" applyAlignment="1">
      <alignment horizontal="left" vertical="center"/>
    </xf>
    <xf numFmtId="0" fontId="15" fillId="0" borderId="11" xfId="0" applyFont="1" applyBorder="1" applyAlignment="1">
      <alignment horizontal="left" vertical="center"/>
    </xf>
    <xf numFmtId="0" fontId="15" fillId="0" borderId="49" xfId="0" applyFont="1" applyBorder="1" applyAlignment="1">
      <alignment horizontal="left" vertical="center"/>
    </xf>
    <xf numFmtId="0" fontId="16" fillId="0" borderId="50" xfId="60" applyFont="1" applyFill="1" applyBorder="1" applyAlignment="1">
      <alignment horizontal="left" vertical="center"/>
      <protection/>
    </xf>
    <xf numFmtId="0" fontId="16" fillId="0" borderId="25" xfId="60" applyFont="1" applyFill="1" applyBorder="1" applyAlignment="1">
      <alignment horizontal="left" vertical="center"/>
      <protection/>
    </xf>
    <xf numFmtId="0" fontId="16" fillId="0" borderId="51" xfId="60" applyFont="1" applyFill="1" applyBorder="1" applyAlignment="1">
      <alignment horizontal="left" vertical="center"/>
      <protection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6" fillId="0" borderId="52" xfId="0" applyFont="1" applyFill="1" applyBorder="1" applyAlignment="1">
      <alignment horizontal="left" vertical="center"/>
    </xf>
    <xf numFmtId="0" fontId="16" fillId="0" borderId="53" xfId="0" applyFont="1" applyFill="1" applyBorder="1" applyAlignment="1">
      <alignment horizontal="left" vertical="center"/>
    </xf>
    <xf numFmtId="0" fontId="16" fillId="0" borderId="54" xfId="0" applyFont="1" applyFill="1" applyBorder="1" applyAlignment="1">
      <alignment horizontal="left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3" fillId="2" borderId="55" xfId="0" applyFont="1" applyFill="1" applyBorder="1" applyAlignment="1">
      <alignment horizontal="left" vertical="center"/>
    </xf>
    <xf numFmtId="0" fontId="13" fillId="2" borderId="34" xfId="0" applyFont="1" applyFill="1" applyBorder="1" applyAlignment="1">
      <alignment horizontal="left" vertical="center"/>
    </xf>
    <xf numFmtId="0" fontId="22" fillId="0" borderId="56" xfId="60" applyFont="1" applyFill="1" applyBorder="1" applyAlignment="1">
      <alignment horizontal="left" vertical="center"/>
      <protection/>
    </xf>
    <xf numFmtId="0" fontId="22" fillId="0" borderId="39" xfId="60" applyFont="1" applyFill="1" applyBorder="1" applyAlignment="1">
      <alignment horizontal="left" vertical="center"/>
      <protection/>
    </xf>
    <xf numFmtId="0" fontId="22" fillId="0" borderId="40" xfId="60" applyFont="1" applyFill="1" applyBorder="1" applyAlignment="1">
      <alignment horizontal="left" vertical="center"/>
      <protection/>
    </xf>
    <xf numFmtId="0" fontId="10" fillId="0" borderId="5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7" fillId="0" borderId="57" xfId="39" applyFont="1" applyBorder="1" applyAlignment="1">
      <alignment horizontal="center" vertical="center"/>
      <protection/>
    </xf>
    <xf numFmtId="0" fontId="17" fillId="0" borderId="58" xfId="39" applyFont="1" applyBorder="1" applyAlignment="1">
      <alignment horizontal="center" vertical="center"/>
      <protection/>
    </xf>
    <xf numFmtId="0" fontId="17" fillId="0" borderId="59" xfId="39" applyFont="1" applyBorder="1" applyAlignment="1">
      <alignment horizontal="center" vertical="center"/>
      <protection/>
    </xf>
    <xf numFmtId="0" fontId="17" fillId="0" borderId="60" xfId="39" applyFont="1" applyBorder="1" applyAlignment="1">
      <alignment horizontal="center" vertical="center"/>
      <protection/>
    </xf>
    <xf numFmtId="0" fontId="0" fillId="0" borderId="18" xfId="0" applyFont="1" applyBorder="1" applyAlignment="1">
      <alignment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13" fillId="0" borderId="0" xfId="48" applyFont="1" applyAlignment="1">
      <alignment horizontal="center"/>
      <protection/>
    </xf>
    <xf numFmtId="0" fontId="13" fillId="0" borderId="0" xfId="48" applyFont="1" applyAlignment="1">
      <alignment/>
      <protection/>
    </xf>
    <xf numFmtId="0" fontId="40" fillId="0" borderId="0" xfId="48" applyFont="1" applyAlignment="1">
      <alignment horizontal="center"/>
      <protection/>
    </xf>
    <xf numFmtId="0" fontId="40" fillId="0" borderId="0" xfId="48" applyFont="1" applyAlignment="1">
      <alignment/>
      <protection/>
    </xf>
    <xf numFmtId="0" fontId="13" fillId="0" borderId="0" xfId="48" applyFont="1" applyAlignment="1">
      <alignment horizontal="center"/>
      <protection/>
    </xf>
    <xf numFmtId="0" fontId="19" fillId="0" borderId="61" xfId="48" applyFont="1" applyBorder="1" applyAlignment="1">
      <alignment horizontal="center"/>
      <protection/>
    </xf>
    <xf numFmtId="0" fontId="41" fillId="0" borderId="62" xfId="48" applyFont="1" applyBorder="1" applyAlignment="1">
      <alignment horizontal="center"/>
      <protection/>
    </xf>
    <xf numFmtId="0" fontId="41" fillId="0" borderId="63" xfId="48" applyFont="1" applyBorder="1" applyAlignment="1">
      <alignment horizontal="center"/>
      <protection/>
    </xf>
    <xf numFmtId="0" fontId="19" fillId="0" borderId="64" xfId="48" applyFont="1" applyBorder="1" applyAlignment="1">
      <alignment horizontal="center"/>
      <protection/>
    </xf>
    <xf numFmtId="0" fontId="41" fillId="0" borderId="65" xfId="48" applyFont="1" applyBorder="1" applyAlignment="1">
      <alignment horizontal="center"/>
      <protection/>
    </xf>
    <xf numFmtId="0" fontId="41" fillId="0" borderId="66" xfId="48" applyFont="1" applyBorder="1" applyAlignment="1">
      <alignment horizontal="center"/>
      <protection/>
    </xf>
    <xf numFmtId="0" fontId="19" fillId="0" borderId="38" xfId="48" applyFont="1" applyBorder="1" applyAlignment="1">
      <alignment horizontal="center"/>
      <protection/>
    </xf>
    <xf numFmtId="0" fontId="41" fillId="0" borderId="67" xfId="48" applyFont="1" applyBorder="1" applyAlignment="1">
      <alignment horizontal="center"/>
      <protection/>
    </xf>
    <xf numFmtId="0" fontId="41" fillId="0" borderId="68" xfId="48" applyFont="1" applyBorder="1" applyAlignment="1">
      <alignment horizontal="center"/>
      <protection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alé písmo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2" xfId="48"/>
    <cellStyle name="Poznámka" xfId="49"/>
    <cellStyle name="Percent" xfId="50"/>
    <cellStyle name="Propojená buňka" xfId="51"/>
    <cellStyle name="Roman EE 12 Normál" xfId="52"/>
    <cellStyle name="Followed Hyperlink" xfId="53"/>
    <cellStyle name="Správně" xfId="54"/>
    <cellStyle name="Text upozornění" xfId="55"/>
    <cellStyle name="Universe EE 12 bcentr" xfId="56"/>
    <cellStyle name="Universe EE 12 bold" xfId="57"/>
    <cellStyle name="Universe EE 12 centr." xfId="58"/>
    <cellStyle name="Universe EE 12 norm." xfId="59"/>
    <cellStyle name="Universe EE 9 centr.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12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15.125" style="0" customWidth="1"/>
    <col min="2" max="2" width="9.125" style="0" customWidth="1"/>
  </cols>
  <sheetData>
    <row r="3" spans="1:11" ht="26.25">
      <c r="A3" s="128" t="s">
        <v>87</v>
      </c>
      <c r="B3" s="128"/>
      <c r="C3" s="128"/>
      <c r="D3" s="128"/>
      <c r="E3" s="128"/>
      <c r="F3" s="128"/>
      <c r="G3" s="128"/>
      <c r="H3" s="128"/>
      <c r="I3" s="128"/>
      <c r="J3" s="129"/>
      <c r="K3" s="129"/>
    </row>
    <row r="4" spans="1:12" ht="15.75">
      <c r="A4" s="130" t="s">
        <v>81</v>
      </c>
      <c r="B4" s="130"/>
      <c r="C4" s="130"/>
      <c r="D4" s="130"/>
      <c r="E4" s="130"/>
      <c r="F4" s="130"/>
      <c r="G4" s="130"/>
      <c r="H4" s="130"/>
      <c r="I4" s="130"/>
      <c r="J4" s="131"/>
      <c r="K4" s="131"/>
      <c r="L4" s="131"/>
    </row>
    <row r="5" spans="1:11" ht="27" thickBot="1">
      <c r="A5" s="132"/>
      <c r="B5" s="132"/>
      <c r="C5" s="132"/>
      <c r="D5" s="132"/>
      <c r="E5" s="132"/>
      <c r="F5" s="132"/>
      <c r="G5" s="132"/>
      <c r="H5" s="132"/>
      <c r="I5" s="132"/>
      <c r="J5" s="132"/>
      <c r="K5" s="132"/>
    </row>
    <row r="6" spans="1:11" ht="26.25">
      <c r="A6" s="132"/>
      <c r="B6" s="133" t="s">
        <v>82</v>
      </c>
      <c r="C6" s="134" t="s">
        <v>34</v>
      </c>
      <c r="D6" s="134"/>
      <c r="E6" s="134"/>
      <c r="F6" s="134"/>
      <c r="G6" s="135"/>
      <c r="H6" s="132"/>
      <c r="I6" s="132"/>
      <c r="J6" s="132"/>
      <c r="K6" s="132"/>
    </row>
    <row r="7" spans="1:11" ht="26.25">
      <c r="A7" s="132"/>
      <c r="B7" s="136" t="s">
        <v>83</v>
      </c>
      <c r="C7" s="137" t="s">
        <v>30</v>
      </c>
      <c r="D7" s="137"/>
      <c r="E7" s="137"/>
      <c r="F7" s="137"/>
      <c r="G7" s="138"/>
      <c r="H7" s="132"/>
      <c r="I7" s="132"/>
      <c r="J7" s="132"/>
      <c r="K7" s="132"/>
    </row>
    <row r="8" spans="1:11" ht="26.25">
      <c r="A8" s="132"/>
      <c r="B8" s="136" t="s">
        <v>84</v>
      </c>
      <c r="C8" s="137" t="s">
        <v>36</v>
      </c>
      <c r="D8" s="137"/>
      <c r="E8" s="137"/>
      <c r="F8" s="137"/>
      <c r="G8" s="138"/>
      <c r="H8" s="132"/>
      <c r="I8" s="132"/>
      <c r="J8" s="132"/>
      <c r="K8" s="132"/>
    </row>
    <row r="9" spans="1:11" ht="26.25">
      <c r="A9" s="132"/>
      <c r="B9" s="136" t="s">
        <v>85</v>
      </c>
      <c r="C9" s="137" t="s">
        <v>35</v>
      </c>
      <c r="D9" s="137"/>
      <c r="E9" s="137"/>
      <c r="F9" s="137"/>
      <c r="G9" s="138"/>
      <c r="H9" s="132"/>
      <c r="I9" s="132"/>
      <c r="J9" s="132"/>
      <c r="K9" s="132"/>
    </row>
    <row r="10" spans="1:11" ht="26.25">
      <c r="A10" s="132"/>
      <c r="B10" s="136" t="s">
        <v>86</v>
      </c>
      <c r="C10" s="137" t="s">
        <v>90</v>
      </c>
      <c r="D10" s="137"/>
      <c r="E10" s="137"/>
      <c r="F10" s="137"/>
      <c r="G10" s="138"/>
      <c r="H10" s="132"/>
      <c r="I10" s="132"/>
      <c r="J10" s="132"/>
      <c r="K10" s="132"/>
    </row>
    <row r="11" spans="1:11" ht="26.25">
      <c r="A11" s="132"/>
      <c r="B11" s="136" t="s">
        <v>88</v>
      </c>
      <c r="C11" s="137" t="s">
        <v>92</v>
      </c>
      <c r="D11" s="137"/>
      <c r="E11" s="137"/>
      <c r="F11" s="137"/>
      <c r="G11" s="138"/>
      <c r="H11" s="132"/>
      <c r="I11" s="132"/>
      <c r="J11" s="132"/>
      <c r="K11" s="132"/>
    </row>
    <row r="12" spans="1:11" ht="27" thickBot="1">
      <c r="A12" s="132"/>
      <c r="B12" s="139" t="s">
        <v>89</v>
      </c>
      <c r="C12" s="140" t="s">
        <v>91</v>
      </c>
      <c r="D12" s="140"/>
      <c r="E12" s="140"/>
      <c r="F12" s="140"/>
      <c r="G12" s="141"/>
      <c r="H12" s="132"/>
      <c r="I12" s="132"/>
      <c r="J12" s="132"/>
      <c r="K12" s="132"/>
    </row>
  </sheetData>
  <sheetProtection/>
  <mergeCells count="9">
    <mergeCell ref="C12:G12"/>
    <mergeCell ref="C9:G9"/>
    <mergeCell ref="C8:G8"/>
    <mergeCell ref="A3:I3"/>
    <mergeCell ref="A4:I4"/>
    <mergeCell ref="C6:G6"/>
    <mergeCell ref="C7:G7"/>
    <mergeCell ref="C10:G10"/>
    <mergeCell ref="C11:G11"/>
  </mergeCells>
  <printOptions/>
  <pageMargins left="0.7" right="0.7" top="0.787401575" bottom="0.7874015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2" ht="8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</row>
    <row r="2" spans="1:22" ht="27" thickBot="1">
      <c r="A2" s="78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78"/>
      <c r="V2" s="78"/>
    </row>
    <row r="3" spans="1:22" ht="19.5" customHeight="1" thickBot="1">
      <c r="A3" s="78"/>
      <c r="B3" s="5" t="s">
        <v>1</v>
      </c>
      <c r="C3" s="80"/>
      <c r="D3" s="97" t="s">
        <v>38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78"/>
      <c r="V3" s="78"/>
    </row>
    <row r="4" spans="1:22" ht="19.5" customHeight="1" thickBot="1" thickTop="1">
      <c r="A4" s="78"/>
      <c r="B4" s="7" t="s">
        <v>3</v>
      </c>
      <c r="C4" s="8"/>
      <c r="D4" s="100" t="s">
        <v>34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03" t="s">
        <v>14</v>
      </c>
      <c r="R4" s="104"/>
      <c r="S4" s="81"/>
      <c r="T4" s="50">
        <v>43176</v>
      </c>
      <c r="U4" s="78"/>
      <c r="V4" s="78"/>
    </row>
    <row r="5" spans="1:22" ht="19.5" customHeight="1" thickTop="1">
      <c r="A5" s="78"/>
      <c r="B5" s="7" t="s">
        <v>4</v>
      </c>
      <c r="C5" s="82"/>
      <c r="D5" s="100" t="s">
        <v>30</v>
      </c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  <c r="Q5" s="108" t="s">
        <v>2</v>
      </c>
      <c r="R5" s="109"/>
      <c r="S5" s="83"/>
      <c r="T5" s="51" t="s">
        <v>32</v>
      </c>
      <c r="U5" s="78"/>
      <c r="V5" s="78"/>
    </row>
    <row r="6" spans="1:22" ht="19.5" customHeight="1" thickBot="1">
      <c r="A6" s="78"/>
      <c r="B6" s="12" t="s">
        <v>5</v>
      </c>
      <c r="C6" s="13"/>
      <c r="D6" s="112" t="s">
        <v>31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2"/>
      <c r="T6" s="53" t="s">
        <v>28</v>
      </c>
      <c r="U6" s="78"/>
      <c r="V6" s="78"/>
    </row>
    <row r="7" spans="1:22" ht="24.75" customHeight="1">
      <c r="A7" s="78"/>
      <c r="B7" s="14"/>
      <c r="C7" s="15" t="str">
        <f>D4</f>
        <v>TJ Jiskra Nejdek</v>
      </c>
      <c r="D7" s="15" t="str">
        <f>D5</f>
        <v>SK Jupiter A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1"/>
      <c r="P7" s="120" t="s">
        <v>16</v>
      </c>
      <c r="Q7" s="121"/>
      <c r="R7" s="120" t="s">
        <v>17</v>
      </c>
      <c r="S7" s="121"/>
      <c r="T7" s="47" t="s">
        <v>7</v>
      </c>
      <c r="U7" s="78"/>
      <c r="V7" s="78"/>
    </row>
    <row r="8" spans="1:22" ht="9.75" customHeight="1" thickBot="1">
      <c r="A8" s="78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4"/>
      <c r="O8" s="85"/>
      <c r="P8" s="84"/>
      <c r="Q8" s="85"/>
      <c r="R8" s="84"/>
      <c r="S8" s="85"/>
      <c r="T8" s="86"/>
      <c r="U8" s="78"/>
      <c r="V8" s="78"/>
    </row>
    <row r="9" spans="1:22" ht="30" customHeight="1" thickTop="1">
      <c r="A9" s="78"/>
      <c r="B9" s="25" t="s">
        <v>26</v>
      </c>
      <c r="C9" s="95" t="s">
        <v>53</v>
      </c>
      <c r="D9" s="93" t="s">
        <v>75</v>
      </c>
      <c r="E9" s="26">
        <v>21</v>
      </c>
      <c r="F9" s="27" t="s">
        <v>24</v>
      </c>
      <c r="G9" s="28">
        <v>8</v>
      </c>
      <c r="H9" s="26">
        <v>17</v>
      </c>
      <c r="I9" s="27" t="s">
        <v>24</v>
      </c>
      <c r="J9" s="28">
        <v>21</v>
      </c>
      <c r="K9" s="26">
        <v>21</v>
      </c>
      <c r="L9" s="27" t="s">
        <v>24</v>
      </c>
      <c r="M9" s="28">
        <v>14</v>
      </c>
      <c r="N9" s="29">
        <f aca="true" t="shared" si="0" ref="N9:N17">E9+H9+K9</f>
        <v>59</v>
      </c>
      <c r="O9" s="30">
        <f aca="true" t="shared" si="1" ref="O9:O17">G9+J9+M9</f>
        <v>43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74"/>
      <c r="U9" s="78"/>
      <c r="V9" s="78"/>
    </row>
    <row r="10" spans="1:22" ht="30" customHeight="1">
      <c r="A10" s="78"/>
      <c r="B10" s="25" t="s">
        <v>18</v>
      </c>
      <c r="C10" s="92" t="s">
        <v>48</v>
      </c>
      <c r="D10" s="92" t="s">
        <v>57</v>
      </c>
      <c r="E10" s="26">
        <v>21</v>
      </c>
      <c r="F10" s="26" t="s">
        <v>24</v>
      </c>
      <c r="G10" s="28">
        <v>13</v>
      </c>
      <c r="H10" s="26">
        <v>19</v>
      </c>
      <c r="I10" s="26" t="s">
        <v>24</v>
      </c>
      <c r="J10" s="28">
        <v>21</v>
      </c>
      <c r="K10" s="26">
        <v>21</v>
      </c>
      <c r="L10" s="26" t="s">
        <v>24</v>
      </c>
      <c r="M10" s="28">
        <v>15</v>
      </c>
      <c r="N10" s="29">
        <f t="shared" si="0"/>
        <v>61</v>
      </c>
      <c r="O10" s="30">
        <f t="shared" si="1"/>
        <v>49</v>
      </c>
      <c r="P10" s="31">
        <f t="shared" si="2"/>
        <v>2</v>
      </c>
      <c r="Q10" s="26">
        <f t="shared" si="3"/>
        <v>1</v>
      </c>
      <c r="R10" s="46">
        <f aca="true" t="shared" si="4" ref="R10:S17">IF(P10=2,1,0)</f>
        <v>1</v>
      </c>
      <c r="S10" s="28">
        <f t="shared" si="4"/>
        <v>0</v>
      </c>
      <c r="T10" s="74"/>
      <c r="U10" s="78"/>
      <c r="V10" s="78"/>
    </row>
    <row r="11" spans="1:22" ht="30" customHeight="1">
      <c r="A11" s="78"/>
      <c r="B11" s="25" t="s">
        <v>25</v>
      </c>
      <c r="C11" s="92" t="s">
        <v>52</v>
      </c>
      <c r="D11" s="92" t="s">
        <v>61</v>
      </c>
      <c r="E11" s="26">
        <v>21</v>
      </c>
      <c r="F11" s="26" t="s">
        <v>24</v>
      </c>
      <c r="G11" s="28">
        <v>8</v>
      </c>
      <c r="H11" s="26">
        <v>21</v>
      </c>
      <c r="I11" s="26" t="s">
        <v>24</v>
      </c>
      <c r="J11" s="28">
        <v>7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15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4"/>
      <c r="U11" s="78"/>
      <c r="V11" s="78"/>
    </row>
    <row r="12" spans="1:22" ht="30" customHeight="1">
      <c r="A12" s="78"/>
      <c r="B12" s="25" t="s">
        <v>21</v>
      </c>
      <c r="C12" s="92" t="s">
        <v>55</v>
      </c>
      <c r="D12" s="92" t="s">
        <v>77</v>
      </c>
      <c r="E12" s="26">
        <v>21</v>
      </c>
      <c r="F12" s="26" t="s">
        <v>24</v>
      </c>
      <c r="G12" s="28">
        <v>16</v>
      </c>
      <c r="H12" s="26">
        <v>21</v>
      </c>
      <c r="I12" s="26" t="s">
        <v>24</v>
      </c>
      <c r="J12" s="28">
        <v>17</v>
      </c>
      <c r="K12" s="26"/>
      <c r="L12" s="26" t="s">
        <v>24</v>
      </c>
      <c r="M12" s="28"/>
      <c r="N12" s="29">
        <f t="shared" si="0"/>
        <v>42</v>
      </c>
      <c r="O12" s="30">
        <f t="shared" si="1"/>
        <v>33</v>
      </c>
      <c r="P12" s="31">
        <f t="shared" si="2"/>
        <v>2</v>
      </c>
      <c r="Q12" s="26">
        <f t="shared" si="3"/>
        <v>0</v>
      </c>
      <c r="R12" s="46">
        <f t="shared" si="4"/>
        <v>1</v>
      </c>
      <c r="S12" s="28">
        <f t="shared" si="4"/>
        <v>0</v>
      </c>
      <c r="T12" s="74"/>
      <c r="U12" s="78"/>
      <c r="V12" s="78"/>
    </row>
    <row r="13" spans="1:22" ht="30" customHeight="1">
      <c r="A13" s="78"/>
      <c r="B13" s="25" t="s">
        <v>19</v>
      </c>
      <c r="C13" s="92" t="s">
        <v>49</v>
      </c>
      <c r="D13" s="92" t="s">
        <v>58</v>
      </c>
      <c r="E13" s="26"/>
      <c r="F13" s="26" t="s">
        <v>24</v>
      </c>
      <c r="G13" s="28"/>
      <c r="H13" s="26"/>
      <c r="I13" s="26" t="s">
        <v>24</v>
      </c>
      <c r="J13" s="28"/>
      <c r="K13" s="26"/>
      <c r="L13" s="26" t="s">
        <v>24</v>
      </c>
      <c r="M13" s="28"/>
      <c r="N13" s="29">
        <f t="shared" si="0"/>
        <v>0</v>
      </c>
      <c r="O13" s="30">
        <f t="shared" si="1"/>
        <v>0</v>
      </c>
      <c r="P13" s="31">
        <f t="shared" si="2"/>
        <v>0</v>
      </c>
      <c r="Q13" s="26">
        <f t="shared" si="3"/>
        <v>0</v>
      </c>
      <c r="R13" s="46">
        <f t="shared" si="4"/>
        <v>0</v>
      </c>
      <c r="S13" s="28">
        <f t="shared" si="4"/>
        <v>0</v>
      </c>
      <c r="T13" s="74"/>
      <c r="U13" s="78"/>
      <c r="V13" s="78"/>
    </row>
    <row r="14" spans="1:22" ht="30" customHeight="1">
      <c r="A14" s="78"/>
      <c r="B14" s="25" t="s">
        <v>20</v>
      </c>
      <c r="C14" s="92" t="s">
        <v>50</v>
      </c>
      <c r="D14" s="92" t="s">
        <v>59</v>
      </c>
      <c r="E14" s="26"/>
      <c r="F14" s="26" t="s">
        <v>24</v>
      </c>
      <c r="G14" s="28"/>
      <c r="H14" s="26"/>
      <c r="I14" s="26" t="s">
        <v>24</v>
      </c>
      <c r="J14" s="28"/>
      <c r="K14" s="26"/>
      <c r="L14" s="26" t="s">
        <v>24</v>
      </c>
      <c r="M14" s="28"/>
      <c r="N14" s="29">
        <f t="shared" si="0"/>
        <v>0</v>
      </c>
      <c r="O14" s="30">
        <f t="shared" si="1"/>
        <v>0</v>
      </c>
      <c r="P14" s="31">
        <f t="shared" si="2"/>
        <v>0</v>
      </c>
      <c r="Q14" s="26">
        <f t="shared" si="3"/>
        <v>0</v>
      </c>
      <c r="R14" s="46">
        <f t="shared" si="4"/>
        <v>0</v>
      </c>
      <c r="S14" s="28">
        <f t="shared" si="4"/>
        <v>0</v>
      </c>
      <c r="T14" s="74"/>
      <c r="U14" s="78"/>
      <c r="V14" s="78"/>
    </row>
    <row r="15" spans="1:22" ht="30" customHeight="1">
      <c r="A15" s="78"/>
      <c r="B15" s="25" t="s">
        <v>22</v>
      </c>
      <c r="C15" s="95" t="s">
        <v>54</v>
      </c>
      <c r="D15" s="92" t="s">
        <v>78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4"/>
      <c r="U15" s="78"/>
      <c r="V15" s="78"/>
    </row>
    <row r="16" spans="1:22" ht="30" customHeight="1" thickBot="1">
      <c r="A16" s="78"/>
      <c r="B16" s="54" t="s">
        <v>23</v>
      </c>
      <c r="C16" s="94" t="s">
        <v>56</v>
      </c>
      <c r="D16" s="94" t="s">
        <v>76</v>
      </c>
      <c r="E16" s="55"/>
      <c r="F16" s="55" t="s">
        <v>24</v>
      </c>
      <c r="G16" s="56"/>
      <c r="H16" s="55"/>
      <c r="I16" s="55" t="s">
        <v>24</v>
      </c>
      <c r="J16" s="56"/>
      <c r="K16" s="55"/>
      <c r="L16" s="55" t="s">
        <v>24</v>
      </c>
      <c r="M16" s="56"/>
      <c r="N16" s="57">
        <f t="shared" si="0"/>
        <v>0</v>
      </c>
      <c r="O16" s="58">
        <f t="shared" si="1"/>
        <v>0</v>
      </c>
      <c r="P16" s="59">
        <f>IF(E16&gt;G16,1,0)+IF(H16&gt;J16,1,0)+IF(K16&gt;M16,1,0)</f>
        <v>0</v>
      </c>
      <c r="Q16" s="55">
        <f>IF(E16&lt;G16,1,0)+IF(H16&lt;J16,1,0)+IF(K16&lt;M16,1,0)</f>
        <v>0</v>
      </c>
      <c r="R16" s="60">
        <f t="shared" si="4"/>
        <v>0</v>
      </c>
      <c r="S16" s="56">
        <f t="shared" si="4"/>
        <v>0</v>
      </c>
      <c r="T16" s="75"/>
      <c r="U16" s="78"/>
      <c r="V16" s="78"/>
    </row>
    <row r="17" spans="1:22" ht="30" customHeight="1" thickBot="1">
      <c r="A17" s="78"/>
      <c r="B17" s="62"/>
      <c r="C17" s="76"/>
      <c r="D17" s="76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>
        <f t="shared" si="0"/>
        <v>0</v>
      </c>
      <c r="O17" s="68">
        <f t="shared" si="1"/>
        <v>0</v>
      </c>
      <c r="P17" s="69">
        <f>IF(E17&gt;G17,1,0)+IF(H17&gt;J17,1,0)+IF(K17&gt;M17,1,0)</f>
        <v>0</v>
      </c>
      <c r="Q17" s="70">
        <f>IF(E17&lt;G17,1,0)+IF(H17&lt;J17,1,0)+IF(K17&lt;M17,1,0)</f>
        <v>0</v>
      </c>
      <c r="R17" s="71">
        <f t="shared" si="4"/>
        <v>0</v>
      </c>
      <c r="S17" s="72">
        <f t="shared" si="4"/>
        <v>0</v>
      </c>
      <c r="T17" s="90"/>
      <c r="U17" s="78"/>
      <c r="V17" s="78"/>
    </row>
    <row r="18" spans="1:22" ht="34.5" customHeight="1" thickBot="1">
      <c r="A18" s="78"/>
      <c r="B18" s="32" t="s">
        <v>8</v>
      </c>
      <c r="C18" s="110" t="str">
        <f>IF(R18&gt;S18,D4,IF(S18&gt;R18,D5,"remíza"))</f>
        <v>TJ Jiskra Nejdek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246</v>
      </c>
      <c r="O18" s="34">
        <f t="shared" si="5"/>
        <v>140</v>
      </c>
      <c r="P18" s="33">
        <f t="shared" si="5"/>
        <v>10</v>
      </c>
      <c r="Q18" s="35">
        <f t="shared" si="5"/>
        <v>2</v>
      </c>
      <c r="R18" s="33">
        <f t="shared" si="5"/>
        <v>5</v>
      </c>
      <c r="S18" s="34">
        <f t="shared" si="5"/>
        <v>0</v>
      </c>
      <c r="T18" s="87"/>
      <c r="U18" s="78"/>
      <c r="V18" s="78"/>
    </row>
    <row r="19" spans="1:22" ht="15">
      <c r="A19" s="78"/>
      <c r="B19" s="44"/>
      <c r="C19" s="49"/>
      <c r="D19" s="4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8"/>
      <c r="V19" s="78"/>
    </row>
    <row r="20" spans="1:22" ht="12.75">
      <c r="A20" s="78"/>
      <c r="B20" s="88" t="s">
        <v>10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78"/>
      <c r="V20" s="78"/>
    </row>
    <row r="21" spans="1:22" ht="12.75">
      <c r="A21" s="7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78"/>
      <c r="V21" s="78"/>
    </row>
    <row r="22" spans="1:22" ht="19.5" customHeight="1">
      <c r="A22" s="78"/>
      <c r="B22" s="40" t="s">
        <v>11</v>
      </c>
      <c r="C22" s="49" t="s">
        <v>27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78"/>
      <c r="V22" s="78"/>
    </row>
    <row r="23" spans="1:22" ht="19.5" customHeight="1">
      <c r="A23" s="78"/>
      <c r="B23" s="41"/>
      <c r="C23" s="49" t="s">
        <v>27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78"/>
      <c r="V23" s="78"/>
    </row>
    <row r="24" spans="1:22" ht="12.75">
      <c r="A24" s="7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78"/>
      <c r="V24" s="78"/>
    </row>
    <row r="25" spans="1:22" ht="12.75">
      <c r="A25" s="78"/>
      <c r="B25" s="42" t="s">
        <v>12</v>
      </c>
      <c r="C25" s="49"/>
      <c r="D25" s="89"/>
      <c r="E25" s="42" t="s">
        <v>13</v>
      </c>
      <c r="F25" s="42"/>
      <c r="G25" s="42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79"/>
      <c r="V25" s="78"/>
    </row>
    <row r="26" spans="1:22" ht="12.75">
      <c r="A26" s="78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9"/>
      <c r="V26" s="78"/>
    </row>
    <row r="27" spans="1:22" ht="12.75">
      <c r="A27" s="78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9"/>
      <c r="V27" s="78"/>
    </row>
    <row r="28" spans="1:22" ht="12.75">
      <c r="A28" s="78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9"/>
      <c r="V28" s="78"/>
    </row>
    <row r="29" spans="1:22" ht="12.75">
      <c r="A29" s="78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9"/>
      <c r="V29" s="78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1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spans="1:21" ht="8.25" customHeight="1">
      <c r="A1" s="78"/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</row>
    <row r="2" spans="1:21" ht="27" thickBot="1">
      <c r="A2" s="78"/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78"/>
    </row>
    <row r="3" spans="1:21" ht="19.5" customHeight="1" thickBot="1">
      <c r="A3" s="78"/>
      <c r="B3" s="5" t="s">
        <v>1</v>
      </c>
      <c r="C3" s="80"/>
      <c r="D3" s="97" t="s">
        <v>37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  <c r="U3" s="78"/>
    </row>
    <row r="4" spans="1:21" ht="19.5" customHeight="1" thickTop="1">
      <c r="A4" s="78"/>
      <c r="B4" s="7" t="s">
        <v>3</v>
      </c>
      <c r="C4" s="8"/>
      <c r="D4" s="105" t="s">
        <v>36</v>
      </c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7"/>
      <c r="Q4" s="103" t="s">
        <v>14</v>
      </c>
      <c r="R4" s="104"/>
      <c r="S4" s="81"/>
      <c r="T4" s="50">
        <v>43176</v>
      </c>
      <c r="U4" s="78"/>
    </row>
    <row r="5" spans="1:21" ht="19.5" customHeight="1">
      <c r="A5" s="78"/>
      <c r="B5" s="7" t="s">
        <v>4</v>
      </c>
      <c r="C5" s="82"/>
      <c r="D5" s="105" t="s">
        <v>35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08" t="s">
        <v>2</v>
      </c>
      <c r="R5" s="109"/>
      <c r="S5" s="83"/>
      <c r="T5" s="51" t="s">
        <v>32</v>
      </c>
      <c r="U5" s="78"/>
    </row>
    <row r="6" spans="1:21" ht="19.5" customHeight="1" thickBot="1">
      <c r="A6" s="78"/>
      <c r="B6" s="12" t="s">
        <v>5</v>
      </c>
      <c r="C6" s="13"/>
      <c r="D6" s="112" t="s">
        <v>31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16"/>
      <c r="S6" s="52"/>
      <c r="T6" s="53" t="s">
        <v>28</v>
      </c>
      <c r="U6" s="78"/>
    </row>
    <row r="7" spans="1:21" ht="24.75" customHeight="1">
      <c r="A7" s="78"/>
      <c r="B7" s="14"/>
      <c r="C7" s="15" t="str">
        <f>D4</f>
        <v>TJ Spartak Chrást</v>
      </c>
      <c r="D7" s="15" t="str">
        <f>D5</f>
        <v>TJ Sokol Doubravka C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1"/>
      <c r="P7" s="120" t="s">
        <v>16</v>
      </c>
      <c r="Q7" s="121"/>
      <c r="R7" s="120" t="s">
        <v>17</v>
      </c>
      <c r="S7" s="121"/>
      <c r="T7" s="47" t="s">
        <v>7</v>
      </c>
      <c r="U7" s="78"/>
    </row>
    <row r="8" spans="1:21" ht="9.75" customHeight="1" thickBot="1">
      <c r="A8" s="78"/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84"/>
      <c r="O8" s="85"/>
      <c r="P8" s="84"/>
      <c r="Q8" s="85"/>
      <c r="R8" s="84"/>
      <c r="S8" s="85"/>
      <c r="T8" s="86"/>
      <c r="U8" s="78"/>
    </row>
    <row r="9" spans="1:21" ht="30" customHeight="1" thickTop="1">
      <c r="A9" s="78"/>
      <c r="B9" s="25" t="s">
        <v>26</v>
      </c>
      <c r="C9" s="92" t="s">
        <v>72</v>
      </c>
      <c r="D9" s="92" t="s">
        <v>47</v>
      </c>
      <c r="E9" s="26">
        <v>21</v>
      </c>
      <c r="F9" s="27" t="s">
        <v>24</v>
      </c>
      <c r="G9" s="28">
        <v>19</v>
      </c>
      <c r="H9" s="26">
        <v>22</v>
      </c>
      <c r="I9" s="27" t="s">
        <v>24</v>
      </c>
      <c r="J9" s="28">
        <v>24</v>
      </c>
      <c r="K9" s="26">
        <v>21</v>
      </c>
      <c r="L9" s="27" t="s">
        <v>24</v>
      </c>
      <c r="M9" s="28">
        <v>15</v>
      </c>
      <c r="N9" s="29">
        <f aca="true" t="shared" si="0" ref="N9:N17">E9+H9+K9</f>
        <v>64</v>
      </c>
      <c r="O9" s="30">
        <f aca="true" t="shared" si="1" ref="O9:O17">G9+J9+M9</f>
        <v>58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74"/>
      <c r="U9" s="78"/>
    </row>
    <row r="10" spans="1:21" ht="30" customHeight="1">
      <c r="A10" s="78"/>
      <c r="B10" s="25" t="s">
        <v>18</v>
      </c>
      <c r="C10" s="92" t="s">
        <v>65</v>
      </c>
      <c r="D10" s="92" t="s">
        <v>39</v>
      </c>
      <c r="E10" s="26">
        <v>21</v>
      </c>
      <c r="F10" s="26" t="s">
        <v>24</v>
      </c>
      <c r="G10" s="28">
        <v>11</v>
      </c>
      <c r="H10" s="26">
        <v>15</v>
      </c>
      <c r="I10" s="26" t="s">
        <v>24</v>
      </c>
      <c r="J10" s="28">
        <v>21</v>
      </c>
      <c r="K10" s="26">
        <v>21</v>
      </c>
      <c r="L10" s="26" t="s">
        <v>24</v>
      </c>
      <c r="M10" s="28">
        <v>18</v>
      </c>
      <c r="N10" s="29">
        <f t="shared" si="0"/>
        <v>57</v>
      </c>
      <c r="O10" s="30">
        <f t="shared" si="1"/>
        <v>50</v>
      </c>
      <c r="P10" s="31">
        <f t="shared" si="2"/>
        <v>2</v>
      </c>
      <c r="Q10" s="26">
        <f t="shared" si="3"/>
        <v>1</v>
      </c>
      <c r="R10" s="46">
        <f aca="true" t="shared" si="4" ref="R10:S17">IF(P10=2,1,0)</f>
        <v>1</v>
      </c>
      <c r="S10" s="28">
        <f t="shared" si="4"/>
        <v>0</v>
      </c>
      <c r="T10" s="74"/>
      <c r="U10" s="78"/>
    </row>
    <row r="11" spans="1:21" ht="30" customHeight="1">
      <c r="A11" s="78"/>
      <c r="B11" s="25" t="s">
        <v>25</v>
      </c>
      <c r="C11" s="92" t="s">
        <v>70</v>
      </c>
      <c r="D11" s="92" t="s">
        <v>43</v>
      </c>
      <c r="E11" s="26">
        <v>17</v>
      </c>
      <c r="F11" s="26" t="s">
        <v>24</v>
      </c>
      <c r="G11" s="28">
        <v>21</v>
      </c>
      <c r="H11" s="26">
        <v>16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33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4"/>
      <c r="U11" s="78"/>
    </row>
    <row r="12" spans="1:21" ht="30" customHeight="1">
      <c r="A12" s="78"/>
      <c r="B12" s="25" t="s">
        <v>21</v>
      </c>
      <c r="C12" s="92" t="s">
        <v>73</v>
      </c>
      <c r="D12" s="92" t="s">
        <v>45</v>
      </c>
      <c r="E12" s="26">
        <v>21</v>
      </c>
      <c r="F12" s="26" t="s">
        <v>24</v>
      </c>
      <c r="G12" s="28">
        <v>8</v>
      </c>
      <c r="H12" s="26">
        <v>16</v>
      </c>
      <c r="I12" s="26" t="s">
        <v>24</v>
      </c>
      <c r="J12" s="28">
        <v>21</v>
      </c>
      <c r="K12" s="26">
        <v>21</v>
      </c>
      <c r="L12" s="26" t="s">
        <v>24</v>
      </c>
      <c r="M12" s="28">
        <v>18</v>
      </c>
      <c r="N12" s="29">
        <f t="shared" si="0"/>
        <v>58</v>
      </c>
      <c r="O12" s="30">
        <f t="shared" si="1"/>
        <v>47</v>
      </c>
      <c r="P12" s="31">
        <f t="shared" si="2"/>
        <v>2</v>
      </c>
      <c r="Q12" s="26">
        <f t="shared" si="3"/>
        <v>1</v>
      </c>
      <c r="R12" s="46">
        <f t="shared" si="4"/>
        <v>1</v>
      </c>
      <c r="S12" s="28">
        <f t="shared" si="4"/>
        <v>0</v>
      </c>
      <c r="T12" s="74"/>
      <c r="U12" s="78"/>
    </row>
    <row r="13" spans="1:21" ht="30" customHeight="1">
      <c r="A13" s="78"/>
      <c r="B13" s="25" t="s">
        <v>19</v>
      </c>
      <c r="C13" s="92" t="s">
        <v>67</v>
      </c>
      <c r="D13" s="92" t="s">
        <v>40</v>
      </c>
      <c r="E13" s="26">
        <v>21</v>
      </c>
      <c r="F13" s="26" t="s">
        <v>24</v>
      </c>
      <c r="G13" s="28">
        <v>19</v>
      </c>
      <c r="H13" s="26">
        <v>13</v>
      </c>
      <c r="I13" s="26" t="s">
        <v>24</v>
      </c>
      <c r="J13" s="28">
        <v>21</v>
      </c>
      <c r="K13" s="26">
        <v>16</v>
      </c>
      <c r="L13" s="26" t="s">
        <v>24</v>
      </c>
      <c r="M13" s="28">
        <v>21</v>
      </c>
      <c r="N13" s="29">
        <f t="shared" si="0"/>
        <v>50</v>
      </c>
      <c r="O13" s="30">
        <f t="shared" si="1"/>
        <v>61</v>
      </c>
      <c r="P13" s="31">
        <f t="shared" si="2"/>
        <v>1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4"/>
      <c r="U13" s="78"/>
    </row>
    <row r="14" spans="1:21" ht="30" customHeight="1">
      <c r="A14" s="78"/>
      <c r="B14" s="25" t="s">
        <v>20</v>
      </c>
      <c r="C14" s="92" t="s">
        <v>68</v>
      </c>
      <c r="D14" s="92" t="s">
        <v>41</v>
      </c>
      <c r="E14" s="26">
        <v>21</v>
      </c>
      <c r="F14" s="26" t="s">
        <v>24</v>
      </c>
      <c r="G14" s="28">
        <v>18</v>
      </c>
      <c r="H14" s="26">
        <v>22</v>
      </c>
      <c r="I14" s="26" t="s">
        <v>24</v>
      </c>
      <c r="J14" s="28">
        <v>24</v>
      </c>
      <c r="K14" s="26">
        <v>15</v>
      </c>
      <c r="L14" s="26" t="s">
        <v>24</v>
      </c>
      <c r="M14" s="28">
        <v>21</v>
      </c>
      <c r="N14" s="29">
        <f>E14+H14+K14</f>
        <v>58</v>
      </c>
      <c r="O14" s="30">
        <f>G14+J14+M14</f>
        <v>63</v>
      </c>
      <c r="P14" s="31">
        <f>IF(E14&gt;G14,1,0)+IF(H14&gt;J14,1,0)+IF(K14&gt;M14,1,0)</f>
        <v>1</v>
      </c>
      <c r="Q14" s="26">
        <f>IF(E14&lt;G14,1,0)+IF(H14&lt;J14,1,0)+IF(K14&lt;M14,1,0)</f>
        <v>2</v>
      </c>
      <c r="R14" s="46">
        <f>IF(P14=2,1,0)</f>
        <v>0</v>
      </c>
      <c r="S14" s="28">
        <f>IF(Q14=2,1,0)</f>
        <v>1</v>
      </c>
      <c r="T14" s="74"/>
      <c r="U14" s="78"/>
    </row>
    <row r="15" spans="1:21" ht="30" customHeight="1">
      <c r="A15" s="78"/>
      <c r="B15" s="25" t="s">
        <v>22</v>
      </c>
      <c r="C15" s="92" t="s">
        <v>71</v>
      </c>
      <c r="D15" s="92" t="s">
        <v>46</v>
      </c>
      <c r="E15" s="26">
        <v>16</v>
      </c>
      <c r="F15" s="26" t="s">
        <v>24</v>
      </c>
      <c r="G15" s="28">
        <v>21</v>
      </c>
      <c r="H15" s="26">
        <v>8</v>
      </c>
      <c r="I15" s="26" t="s">
        <v>24</v>
      </c>
      <c r="J15" s="28">
        <v>21</v>
      </c>
      <c r="K15" s="26"/>
      <c r="L15" s="26" t="s">
        <v>24</v>
      </c>
      <c r="M15" s="28"/>
      <c r="N15" s="29">
        <f t="shared" si="0"/>
        <v>24</v>
      </c>
      <c r="O15" s="30">
        <f t="shared" si="1"/>
        <v>42</v>
      </c>
      <c r="P15" s="31">
        <f t="shared" si="2"/>
        <v>0</v>
      </c>
      <c r="Q15" s="26">
        <f t="shared" si="3"/>
        <v>2</v>
      </c>
      <c r="R15" s="46">
        <f t="shared" si="4"/>
        <v>0</v>
      </c>
      <c r="S15" s="28">
        <f t="shared" si="4"/>
        <v>1</v>
      </c>
      <c r="T15" s="74"/>
      <c r="U15" s="78"/>
    </row>
    <row r="16" spans="1:21" ht="30" customHeight="1" thickBot="1">
      <c r="A16" s="78"/>
      <c r="B16" s="54" t="s">
        <v>23</v>
      </c>
      <c r="C16" s="94" t="s">
        <v>74</v>
      </c>
      <c r="D16" s="94" t="s">
        <v>44</v>
      </c>
      <c r="E16" s="55">
        <v>22</v>
      </c>
      <c r="F16" s="55" t="s">
        <v>24</v>
      </c>
      <c r="G16" s="56">
        <v>20</v>
      </c>
      <c r="H16" s="55">
        <v>28</v>
      </c>
      <c r="I16" s="55" t="s">
        <v>24</v>
      </c>
      <c r="J16" s="56">
        <v>30</v>
      </c>
      <c r="K16" s="55">
        <v>21</v>
      </c>
      <c r="L16" s="55" t="s">
        <v>24</v>
      </c>
      <c r="M16" s="56">
        <v>17</v>
      </c>
      <c r="N16" s="57">
        <f t="shared" si="0"/>
        <v>71</v>
      </c>
      <c r="O16" s="58">
        <f t="shared" si="1"/>
        <v>67</v>
      </c>
      <c r="P16" s="59">
        <f>IF(E16&gt;G16,1,0)+IF(H16&gt;J16,1,0)+IF(K16&gt;M16,1,0)</f>
        <v>2</v>
      </c>
      <c r="Q16" s="55">
        <f>IF(E16&lt;G16,1,0)+IF(H16&lt;J16,1,0)+IF(K16&lt;M16,1,0)</f>
        <v>1</v>
      </c>
      <c r="R16" s="60">
        <f t="shared" si="4"/>
        <v>1</v>
      </c>
      <c r="S16" s="56">
        <f t="shared" si="4"/>
        <v>0</v>
      </c>
      <c r="T16" s="75"/>
      <c r="U16" s="78"/>
    </row>
    <row r="17" spans="1:21" ht="30" customHeight="1" thickBot="1">
      <c r="A17" s="78"/>
      <c r="B17" s="62" t="s">
        <v>79</v>
      </c>
      <c r="C17" s="76" t="s">
        <v>69</v>
      </c>
      <c r="D17" s="76" t="s">
        <v>42</v>
      </c>
      <c r="E17" s="64">
        <v>21</v>
      </c>
      <c r="F17" s="65" t="s">
        <v>24</v>
      </c>
      <c r="G17" s="66">
        <v>12</v>
      </c>
      <c r="H17" s="64">
        <v>21</v>
      </c>
      <c r="I17" s="65" t="s">
        <v>24</v>
      </c>
      <c r="J17" s="66">
        <v>11</v>
      </c>
      <c r="K17" s="64"/>
      <c r="L17" s="65" t="s">
        <v>24</v>
      </c>
      <c r="M17" s="66"/>
      <c r="N17" s="67">
        <f t="shared" si="0"/>
        <v>42</v>
      </c>
      <c r="O17" s="68">
        <f t="shared" si="1"/>
        <v>23</v>
      </c>
      <c r="P17" s="69">
        <f>IF(E17&gt;G17,1,0)+IF(H17&gt;J17,1,0)+IF(K17&gt;M17,1,0)</f>
        <v>2</v>
      </c>
      <c r="Q17" s="70">
        <f>IF(E17&lt;G17,1,0)+IF(H17&lt;J17,1,0)+IF(K17&lt;M17,1,0)</f>
        <v>0</v>
      </c>
      <c r="R17" s="71">
        <f t="shared" si="4"/>
        <v>1</v>
      </c>
      <c r="S17" s="72">
        <f t="shared" si="4"/>
        <v>0</v>
      </c>
      <c r="T17" s="77"/>
      <c r="U17" s="78"/>
    </row>
    <row r="18" spans="1:21" ht="34.5" customHeight="1" thickBot="1">
      <c r="A18" s="78"/>
      <c r="B18" s="32" t="s">
        <v>8</v>
      </c>
      <c r="C18" s="110" t="str">
        <f>IF(R18&gt;S18,D4,IF(S18&gt;R18,D5,"remíza"))</f>
        <v>TJ Spartak Chrást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457</v>
      </c>
      <c r="O18" s="34">
        <f t="shared" si="5"/>
        <v>453</v>
      </c>
      <c r="P18" s="33">
        <f t="shared" si="5"/>
        <v>12</v>
      </c>
      <c r="Q18" s="35">
        <f t="shared" si="5"/>
        <v>12</v>
      </c>
      <c r="R18" s="33">
        <f t="shared" si="5"/>
        <v>5</v>
      </c>
      <c r="S18" s="34">
        <f t="shared" si="5"/>
        <v>4</v>
      </c>
      <c r="T18" s="87"/>
      <c r="U18" s="78"/>
    </row>
    <row r="19" spans="1:21" ht="15">
      <c r="A19" s="78"/>
      <c r="B19" s="44"/>
      <c r="C19" s="49"/>
      <c r="D19" s="49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  <c r="U19" s="78"/>
    </row>
    <row r="20" spans="1:21" ht="12.75">
      <c r="A20" s="78"/>
      <c r="B20" s="88" t="s">
        <v>10</v>
      </c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  <c r="P20" s="49"/>
      <c r="Q20" s="49"/>
      <c r="R20" s="49"/>
      <c r="S20" s="49"/>
      <c r="T20" s="49"/>
      <c r="U20" s="78"/>
    </row>
    <row r="21" spans="1:21" ht="12.75">
      <c r="A21" s="78"/>
      <c r="B21" s="49"/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9"/>
      <c r="P21" s="49"/>
      <c r="Q21" s="49"/>
      <c r="R21" s="49"/>
      <c r="S21" s="49"/>
      <c r="T21" s="49"/>
      <c r="U21" s="78"/>
    </row>
    <row r="22" spans="1:21" ht="19.5" customHeight="1">
      <c r="A22" s="78"/>
      <c r="B22" s="40" t="s">
        <v>11</v>
      </c>
      <c r="C22" s="49" t="s">
        <v>27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78"/>
    </row>
    <row r="23" spans="1:21" ht="19.5" customHeight="1">
      <c r="A23" s="78"/>
      <c r="B23" s="41"/>
      <c r="C23" s="49" t="s">
        <v>27</v>
      </c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78"/>
    </row>
    <row r="24" spans="1:21" ht="12.75">
      <c r="A24" s="78"/>
      <c r="B24" s="49"/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78"/>
    </row>
    <row r="25" spans="1:21" ht="12.75">
      <c r="A25" s="78"/>
      <c r="B25" s="42" t="s">
        <v>12</v>
      </c>
      <c r="C25" s="49"/>
      <c r="D25" s="89"/>
      <c r="E25" s="42" t="s">
        <v>13</v>
      </c>
      <c r="F25" s="42"/>
      <c r="G25" s="42"/>
      <c r="H25" s="89"/>
      <c r="I25" s="89"/>
      <c r="J25" s="89"/>
      <c r="K25" s="89"/>
      <c r="L25" s="89"/>
      <c r="M25" s="89"/>
      <c r="N25" s="89"/>
      <c r="O25" s="89"/>
      <c r="P25" s="89"/>
      <c r="Q25" s="89"/>
      <c r="R25" s="89"/>
      <c r="S25" s="89"/>
      <c r="T25" s="89"/>
      <c r="U25" s="79"/>
    </row>
    <row r="26" spans="1:21" ht="12.75">
      <c r="A26" s="78"/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79"/>
    </row>
    <row r="27" spans="1:21" ht="12.75">
      <c r="A27" s="78"/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79"/>
    </row>
    <row r="28" spans="1:21" ht="12.75">
      <c r="A28" s="78"/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79"/>
    </row>
    <row r="29" spans="1:21" ht="12.75">
      <c r="A29" s="78"/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79"/>
    </row>
    <row r="30" spans="1:21" ht="12.75">
      <c r="A30" s="78"/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79"/>
    </row>
    <row r="31" spans="1:21" ht="12.75">
      <c r="A31" s="78"/>
      <c r="U31" s="78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9.5" customHeight="1" thickBot="1">
      <c r="B3" s="5" t="s">
        <v>1</v>
      </c>
      <c r="C3" s="6"/>
      <c r="D3" s="97" t="s">
        <v>33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19.5" customHeight="1" thickTop="1">
      <c r="B4" s="7" t="s">
        <v>3</v>
      </c>
      <c r="C4" s="8"/>
      <c r="D4" s="100" t="s">
        <v>34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22" t="s">
        <v>14</v>
      </c>
      <c r="R4" s="123"/>
      <c r="S4" s="10"/>
      <c r="T4" s="50">
        <v>43176</v>
      </c>
    </row>
    <row r="5" spans="2:20" ht="19.5" customHeight="1">
      <c r="B5" s="7" t="s">
        <v>4</v>
      </c>
      <c r="C5" s="11"/>
      <c r="D5" s="105" t="s">
        <v>35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24" t="s">
        <v>2</v>
      </c>
      <c r="R5" s="125"/>
      <c r="S5" s="9"/>
      <c r="T5" s="51" t="s">
        <v>32</v>
      </c>
    </row>
    <row r="6" spans="2:20" ht="19.5" customHeight="1" thickBot="1">
      <c r="B6" s="12" t="s">
        <v>5</v>
      </c>
      <c r="C6" s="13"/>
      <c r="D6" s="112" t="s">
        <v>31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26"/>
      <c r="S6" s="52"/>
      <c r="T6" s="53" t="s">
        <v>28</v>
      </c>
    </row>
    <row r="7" spans="2:20" ht="24.75" customHeight="1">
      <c r="B7" s="14"/>
      <c r="C7" s="15" t="str">
        <f>D4</f>
        <v>TJ Jiskra Nejdek</v>
      </c>
      <c r="D7" s="15" t="str">
        <f>D5</f>
        <v>TJ Sokol Doubravka C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7"/>
      <c r="P7" s="120" t="s">
        <v>16</v>
      </c>
      <c r="Q7" s="127"/>
      <c r="R7" s="120" t="s">
        <v>17</v>
      </c>
      <c r="S7" s="12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5" t="s">
        <v>53</v>
      </c>
      <c r="D9" s="92" t="s">
        <v>47</v>
      </c>
      <c r="E9" s="26">
        <v>21</v>
      </c>
      <c r="F9" s="27" t="s">
        <v>24</v>
      </c>
      <c r="G9" s="28">
        <v>15</v>
      </c>
      <c r="H9" s="26">
        <v>21</v>
      </c>
      <c r="I9" s="27" t="s">
        <v>24</v>
      </c>
      <c r="J9" s="28">
        <v>19</v>
      </c>
      <c r="K9" s="26"/>
      <c r="L9" s="27" t="s">
        <v>24</v>
      </c>
      <c r="M9" s="28"/>
      <c r="N9" s="29">
        <f aca="true" t="shared" si="0" ref="N9:N16">E9+H9+K9</f>
        <v>42</v>
      </c>
      <c r="O9" s="30">
        <f aca="true" t="shared" si="1" ref="O9:O16">G9+J9+M9</f>
        <v>34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0</v>
      </c>
      <c r="R9" s="45">
        <f>IF(P9=2,1,0)</f>
        <v>1</v>
      </c>
      <c r="S9" s="28">
        <f>IF(Q9=2,1,0)</f>
        <v>0</v>
      </c>
      <c r="T9" s="74"/>
    </row>
    <row r="10" spans="2:20" ht="30" customHeight="1">
      <c r="B10" s="25" t="s">
        <v>18</v>
      </c>
      <c r="C10" s="92" t="s">
        <v>48</v>
      </c>
      <c r="D10" s="92" t="s">
        <v>39</v>
      </c>
      <c r="E10" s="26">
        <v>21</v>
      </c>
      <c r="F10" s="26" t="s">
        <v>24</v>
      </c>
      <c r="G10" s="28">
        <v>10</v>
      </c>
      <c r="H10" s="26">
        <v>21</v>
      </c>
      <c r="I10" s="26" t="s">
        <v>24</v>
      </c>
      <c r="J10" s="28">
        <v>14</v>
      </c>
      <c r="K10" s="26"/>
      <c r="L10" s="26" t="s">
        <v>24</v>
      </c>
      <c r="M10" s="28"/>
      <c r="N10" s="29">
        <f t="shared" si="0"/>
        <v>42</v>
      </c>
      <c r="O10" s="30">
        <f t="shared" si="1"/>
        <v>24</v>
      </c>
      <c r="P10" s="31">
        <f t="shared" si="2"/>
        <v>2</v>
      </c>
      <c r="Q10" s="26">
        <f t="shared" si="3"/>
        <v>0</v>
      </c>
      <c r="R10" s="46">
        <f aca="true" t="shared" si="4" ref="R10:S16">IF(P10=2,1,0)</f>
        <v>1</v>
      </c>
      <c r="S10" s="28">
        <f t="shared" si="4"/>
        <v>0</v>
      </c>
      <c r="T10" s="74"/>
    </row>
    <row r="11" spans="2:20" ht="30" customHeight="1">
      <c r="B11" s="25" t="s">
        <v>25</v>
      </c>
      <c r="C11" s="92" t="s">
        <v>52</v>
      </c>
      <c r="D11" s="92" t="s">
        <v>43</v>
      </c>
      <c r="E11" s="26">
        <v>21</v>
      </c>
      <c r="F11" s="26" t="s">
        <v>24</v>
      </c>
      <c r="G11" s="28">
        <v>13</v>
      </c>
      <c r="H11" s="26">
        <v>21</v>
      </c>
      <c r="I11" s="26" t="s">
        <v>24</v>
      </c>
      <c r="J11" s="28">
        <v>12</v>
      </c>
      <c r="K11" s="26"/>
      <c r="L11" s="26" t="s">
        <v>24</v>
      </c>
      <c r="M11" s="28"/>
      <c r="N11" s="29">
        <f t="shared" si="0"/>
        <v>42</v>
      </c>
      <c r="O11" s="30">
        <f t="shared" si="1"/>
        <v>25</v>
      </c>
      <c r="P11" s="31">
        <f t="shared" si="2"/>
        <v>2</v>
      </c>
      <c r="Q11" s="26">
        <f t="shared" si="3"/>
        <v>0</v>
      </c>
      <c r="R11" s="46">
        <f t="shared" si="4"/>
        <v>1</v>
      </c>
      <c r="S11" s="28">
        <f t="shared" si="4"/>
        <v>0</v>
      </c>
      <c r="T11" s="74"/>
    </row>
    <row r="12" spans="2:20" ht="30" customHeight="1">
      <c r="B12" s="25" t="s">
        <v>21</v>
      </c>
      <c r="C12" s="92" t="s">
        <v>55</v>
      </c>
      <c r="D12" s="92" t="s">
        <v>45</v>
      </c>
      <c r="E12" s="26">
        <v>21</v>
      </c>
      <c r="F12" s="26" t="s">
        <v>24</v>
      </c>
      <c r="G12" s="28">
        <v>12</v>
      </c>
      <c r="H12" s="26">
        <v>16</v>
      </c>
      <c r="I12" s="26" t="s">
        <v>24</v>
      </c>
      <c r="J12" s="28">
        <v>21</v>
      </c>
      <c r="K12" s="26">
        <v>17</v>
      </c>
      <c r="L12" s="26" t="s">
        <v>24</v>
      </c>
      <c r="M12" s="28">
        <v>21</v>
      </c>
      <c r="N12" s="29">
        <f t="shared" si="0"/>
        <v>54</v>
      </c>
      <c r="O12" s="30">
        <f t="shared" si="1"/>
        <v>54</v>
      </c>
      <c r="P12" s="31">
        <f t="shared" si="2"/>
        <v>1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4"/>
    </row>
    <row r="13" spans="2:20" ht="30" customHeight="1">
      <c r="B13" s="25" t="s">
        <v>19</v>
      </c>
      <c r="C13" s="92" t="s">
        <v>49</v>
      </c>
      <c r="D13" s="92" t="s">
        <v>40</v>
      </c>
      <c r="E13" s="26">
        <v>21</v>
      </c>
      <c r="F13" s="26" t="s">
        <v>24</v>
      </c>
      <c r="G13" s="28">
        <v>10</v>
      </c>
      <c r="H13" s="26">
        <v>21</v>
      </c>
      <c r="I13" s="26" t="s">
        <v>24</v>
      </c>
      <c r="J13" s="28">
        <v>15</v>
      </c>
      <c r="K13" s="26"/>
      <c r="L13" s="26" t="s">
        <v>24</v>
      </c>
      <c r="M13" s="28"/>
      <c r="N13" s="29">
        <f>E13+H13+K13</f>
        <v>42</v>
      </c>
      <c r="O13" s="30">
        <f t="shared" si="1"/>
        <v>25</v>
      </c>
      <c r="P13" s="31">
        <f>IF(E13&gt;G13,1,0)+IF(H13&gt;J13,1,0)+IF(K13&gt;M13,1,0)</f>
        <v>2</v>
      </c>
      <c r="Q13" s="26">
        <f>IF(E13&lt;G13,1,0)+IF(H13&lt;J13,1,0)+IF(K13&lt;M13,1,0)</f>
        <v>0</v>
      </c>
      <c r="R13" s="46">
        <f t="shared" si="4"/>
        <v>1</v>
      </c>
      <c r="S13" s="28">
        <f t="shared" si="4"/>
        <v>0</v>
      </c>
      <c r="T13" s="74"/>
    </row>
    <row r="14" spans="2:20" ht="30" customHeight="1">
      <c r="B14" s="25" t="s">
        <v>20</v>
      </c>
      <c r="C14" s="92" t="s">
        <v>51</v>
      </c>
      <c r="D14" s="92" t="s">
        <v>41</v>
      </c>
      <c r="E14" s="26">
        <v>17</v>
      </c>
      <c r="F14" s="26" t="s">
        <v>24</v>
      </c>
      <c r="G14" s="28">
        <v>21</v>
      </c>
      <c r="H14" s="26">
        <v>21</v>
      </c>
      <c r="I14" s="26" t="s">
        <v>24</v>
      </c>
      <c r="J14" s="28">
        <v>15</v>
      </c>
      <c r="K14" s="26">
        <v>17</v>
      </c>
      <c r="L14" s="26" t="s">
        <v>24</v>
      </c>
      <c r="M14" s="28">
        <v>21</v>
      </c>
      <c r="N14" s="29">
        <f>E14+H14+K14</f>
        <v>55</v>
      </c>
      <c r="O14" s="30">
        <f t="shared" si="1"/>
        <v>57</v>
      </c>
      <c r="P14" s="31">
        <f>IF(E14&gt;G14,1,0)+IF(H14&gt;J14,1,0)+IF(K14&gt;M14,1,0)</f>
        <v>1</v>
      </c>
      <c r="Q14" s="26">
        <f>IF(E14&lt;G14,1,0)+IF(H14&lt;J14,1,0)+IF(K14&lt;M14,1,0)</f>
        <v>2</v>
      </c>
      <c r="R14" s="46">
        <f t="shared" si="4"/>
        <v>0</v>
      </c>
      <c r="S14" s="28">
        <f t="shared" si="4"/>
        <v>1</v>
      </c>
      <c r="T14" s="74"/>
    </row>
    <row r="15" spans="2:20" ht="30" customHeight="1">
      <c r="B15" s="25" t="s">
        <v>22</v>
      </c>
      <c r="C15" s="95" t="s">
        <v>54</v>
      </c>
      <c r="D15" s="92" t="s">
        <v>46</v>
      </c>
      <c r="E15" s="26">
        <v>21</v>
      </c>
      <c r="F15" s="26" t="s">
        <v>24</v>
      </c>
      <c r="G15" s="28">
        <v>9</v>
      </c>
      <c r="H15" s="26">
        <v>21</v>
      </c>
      <c r="I15" s="26" t="s">
        <v>24</v>
      </c>
      <c r="J15" s="28">
        <v>16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25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4"/>
    </row>
    <row r="16" spans="2:20" ht="30" customHeight="1" thickBot="1">
      <c r="B16" s="54" t="s">
        <v>23</v>
      </c>
      <c r="C16" s="94" t="s">
        <v>56</v>
      </c>
      <c r="D16" s="94" t="s">
        <v>44</v>
      </c>
      <c r="E16" s="55"/>
      <c r="F16" s="55" t="s">
        <v>24</v>
      </c>
      <c r="G16" s="56"/>
      <c r="H16" s="55"/>
      <c r="I16" s="55" t="s">
        <v>24</v>
      </c>
      <c r="J16" s="56"/>
      <c r="K16" s="55"/>
      <c r="L16" s="55" t="s">
        <v>24</v>
      </c>
      <c r="M16" s="56"/>
      <c r="N16" s="57">
        <f t="shared" si="0"/>
        <v>0</v>
      </c>
      <c r="O16" s="58">
        <f t="shared" si="1"/>
        <v>0</v>
      </c>
      <c r="P16" s="59">
        <f>IF(E16&gt;G16,1,0)+IF(H16&gt;J16,1,0)+IF(K16&gt;M16,1,0)</f>
        <v>0</v>
      </c>
      <c r="Q16" s="55">
        <f>IF(E16&lt;G16,1,0)+IF(H16&lt;J16,1,0)+IF(K16&lt;M16,1,0)</f>
        <v>0</v>
      </c>
      <c r="R16" s="60">
        <f t="shared" si="4"/>
        <v>0</v>
      </c>
      <c r="S16" s="56">
        <f t="shared" si="4"/>
        <v>0</v>
      </c>
      <c r="T16" s="75"/>
    </row>
    <row r="17" spans="2:20" ht="30" customHeight="1" thickBot="1">
      <c r="B17" s="62"/>
      <c r="C17" s="63"/>
      <c r="D17" s="63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/>
      <c r="O17" s="68"/>
      <c r="P17" s="69"/>
      <c r="Q17" s="70"/>
      <c r="R17" s="71"/>
      <c r="S17" s="72"/>
      <c r="T17" s="73"/>
    </row>
    <row r="18" spans="2:20" ht="34.5" customHeight="1" thickBot="1">
      <c r="B18" s="32" t="s">
        <v>8</v>
      </c>
      <c r="C18" s="110" t="str">
        <f>IF(R18&gt;S18,D4,IF(S18&gt;R18,D5,"remíza"))</f>
        <v>TJ Jiskra Nejdek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319</v>
      </c>
      <c r="O18" s="34">
        <f t="shared" si="5"/>
        <v>244</v>
      </c>
      <c r="P18" s="33">
        <f t="shared" si="5"/>
        <v>12</v>
      </c>
      <c r="Q18" s="35">
        <f t="shared" si="5"/>
        <v>4</v>
      </c>
      <c r="R18" s="33">
        <f t="shared" si="5"/>
        <v>5</v>
      </c>
      <c r="S18" s="34">
        <f t="shared" si="5"/>
        <v>2</v>
      </c>
      <c r="T18" s="48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49" t="s">
        <v>27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49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U30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1.37890625" style="1" customWidth="1"/>
    <col min="2" max="2" width="10.75390625" style="1" customWidth="1"/>
    <col min="3" max="4" width="32.75390625" style="1" customWidth="1"/>
    <col min="5" max="5" width="3.75390625" style="1" customWidth="1"/>
    <col min="6" max="6" width="0.875" style="1" customWidth="1"/>
    <col min="7" max="8" width="3.75390625" style="1" customWidth="1"/>
    <col min="9" max="9" width="0.875" style="1" customWidth="1"/>
    <col min="10" max="11" width="3.75390625" style="1" customWidth="1"/>
    <col min="12" max="12" width="0.875" style="1" customWidth="1"/>
    <col min="13" max="13" width="3.75390625" style="1" customWidth="1"/>
    <col min="14" max="19" width="5.75390625" style="1" customWidth="1"/>
    <col min="20" max="20" width="15.00390625" style="1" customWidth="1"/>
    <col min="21" max="21" width="2.25390625" style="1" customWidth="1"/>
    <col min="22" max="16384" width="9.125" style="1" customWidth="1"/>
  </cols>
  <sheetData>
    <row r="1" ht="8.25" customHeight="1"/>
    <row r="2" spans="2:20" ht="27" thickBot="1">
      <c r="B2" s="96" t="s">
        <v>0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</row>
    <row r="3" spans="2:20" ht="19.5" customHeight="1" thickBot="1">
      <c r="B3" s="5" t="s">
        <v>1</v>
      </c>
      <c r="C3" s="6"/>
      <c r="D3" s="97" t="s">
        <v>33</v>
      </c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9"/>
    </row>
    <row r="4" spans="2:20" ht="19.5" customHeight="1" thickTop="1">
      <c r="B4" s="7" t="s">
        <v>3</v>
      </c>
      <c r="C4" s="8"/>
      <c r="D4" s="100" t="s">
        <v>36</v>
      </c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  <c r="Q4" s="122" t="s">
        <v>14</v>
      </c>
      <c r="R4" s="123"/>
      <c r="S4" s="10"/>
      <c r="T4" s="50">
        <v>43176</v>
      </c>
    </row>
    <row r="5" spans="2:20" ht="19.5" customHeight="1">
      <c r="B5" s="7" t="s">
        <v>4</v>
      </c>
      <c r="C5" s="11"/>
      <c r="D5" s="105" t="s">
        <v>30</v>
      </c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7"/>
      <c r="Q5" s="124" t="s">
        <v>2</v>
      </c>
      <c r="R5" s="125"/>
      <c r="S5" s="9"/>
      <c r="T5" s="51" t="s">
        <v>32</v>
      </c>
    </row>
    <row r="6" spans="2:20" ht="19.5" customHeight="1" thickBot="1">
      <c r="B6" s="12" t="s">
        <v>5</v>
      </c>
      <c r="C6" s="13"/>
      <c r="D6" s="112" t="s">
        <v>31</v>
      </c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4"/>
      <c r="Q6" s="115" t="s">
        <v>29</v>
      </c>
      <c r="R6" s="126"/>
      <c r="S6" s="52"/>
      <c r="T6" s="53" t="s">
        <v>28</v>
      </c>
    </row>
    <row r="7" spans="2:20" ht="24.75" customHeight="1">
      <c r="B7" s="14"/>
      <c r="C7" s="15" t="str">
        <f>D4</f>
        <v>TJ Spartak Chrást</v>
      </c>
      <c r="D7" s="15" t="str">
        <f>D5</f>
        <v>SK Jupiter A</v>
      </c>
      <c r="E7" s="117" t="s">
        <v>6</v>
      </c>
      <c r="F7" s="118"/>
      <c r="G7" s="118"/>
      <c r="H7" s="118"/>
      <c r="I7" s="118"/>
      <c r="J7" s="118"/>
      <c r="K7" s="118"/>
      <c r="L7" s="118"/>
      <c r="M7" s="119"/>
      <c r="N7" s="120" t="s">
        <v>15</v>
      </c>
      <c r="O7" s="127"/>
      <c r="P7" s="120" t="s">
        <v>16</v>
      </c>
      <c r="Q7" s="127"/>
      <c r="R7" s="120" t="s">
        <v>17</v>
      </c>
      <c r="S7" s="127"/>
      <c r="T7" s="47" t="s">
        <v>7</v>
      </c>
    </row>
    <row r="8" spans="2:20" ht="9.75" customHeight="1" thickBot="1">
      <c r="B8" s="16"/>
      <c r="C8" s="17"/>
      <c r="D8" s="18"/>
      <c r="E8" s="19">
        <v>1</v>
      </c>
      <c r="F8" s="19"/>
      <c r="G8" s="19"/>
      <c r="H8" s="19">
        <v>2</v>
      </c>
      <c r="I8" s="19"/>
      <c r="J8" s="19"/>
      <c r="K8" s="19">
        <v>3</v>
      </c>
      <c r="L8" s="20"/>
      <c r="M8" s="21"/>
      <c r="N8" s="22"/>
      <c r="O8" s="23"/>
      <c r="P8" s="22"/>
      <c r="Q8" s="23"/>
      <c r="R8" s="22"/>
      <c r="S8" s="23"/>
      <c r="T8" s="24"/>
    </row>
    <row r="9" spans="2:20" ht="30" customHeight="1" thickTop="1">
      <c r="B9" s="25" t="s">
        <v>26</v>
      </c>
      <c r="C9" s="92" t="s">
        <v>72</v>
      </c>
      <c r="D9" s="93" t="s">
        <v>64</v>
      </c>
      <c r="E9" s="26">
        <v>17</v>
      </c>
      <c r="F9" s="27" t="s">
        <v>24</v>
      </c>
      <c r="G9" s="28">
        <v>21</v>
      </c>
      <c r="H9" s="26">
        <v>21</v>
      </c>
      <c r="I9" s="27" t="s">
        <v>24</v>
      </c>
      <c r="J9" s="28">
        <v>14</v>
      </c>
      <c r="K9" s="26">
        <v>25</v>
      </c>
      <c r="L9" s="27" t="s">
        <v>24</v>
      </c>
      <c r="M9" s="28">
        <v>23</v>
      </c>
      <c r="N9" s="29">
        <f aca="true" t="shared" si="0" ref="N9:N15">E9+H9+K9</f>
        <v>63</v>
      </c>
      <c r="O9" s="30">
        <f aca="true" t="shared" si="1" ref="O9:O15">G9+J9+M9</f>
        <v>58</v>
      </c>
      <c r="P9" s="31">
        <f aca="true" t="shared" si="2" ref="P9:P15">IF(E9&gt;G9,1,0)+IF(H9&gt;J9,1,0)+IF(K9&gt;M9,1,0)</f>
        <v>2</v>
      </c>
      <c r="Q9" s="26">
        <f aca="true" t="shared" si="3" ref="Q9:Q15">IF(E9&lt;G9,1,0)+IF(H9&lt;J9,1,0)+IF(K9&lt;M9,1,0)</f>
        <v>1</v>
      </c>
      <c r="R9" s="45">
        <f>IF(P9=2,1,0)</f>
        <v>1</v>
      </c>
      <c r="S9" s="28">
        <f>IF(Q9=2,1,0)</f>
        <v>0</v>
      </c>
      <c r="T9" s="74"/>
    </row>
    <row r="10" spans="2:20" ht="30" customHeight="1">
      <c r="B10" s="25" t="s">
        <v>18</v>
      </c>
      <c r="C10" s="92" t="s">
        <v>65</v>
      </c>
      <c r="D10" s="92" t="s">
        <v>57</v>
      </c>
      <c r="E10" s="26">
        <v>10</v>
      </c>
      <c r="F10" s="26" t="s">
        <v>24</v>
      </c>
      <c r="G10" s="28">
        <v>21</v>
      </c>
      <c r="H10" s="26">
        <v>5</v>
      </c>
      <c r="I10" s="26" t="s">
        <v>24</v>
      </c>
      <c r="J10" s="28">
        <v>21</v>
      </c>
      <c r="K10" s="26"/>
      <c r="L10" s="26" t="s">
        <v>24</v>
      </c>
      <c r="M10" s="28"/>
      <c r="N10" s="29">
        <f t="shared" si="0"/>
        <v>15</v>
      </c>
      <c r="O10" s="30">
        <f t="shared" si="1"/>
        <v>42</v>
      </c>
      <c r="P10" s="31">
        <f t="shared" si="2"/>
        <v>0</v>
      </c>
      <c r="Q10" s="26">
        <f t="shared" si="3"/>
        <v>2</v>
      </c>
      <c r="R10" s="46">
        <f aca="true" t="shared" si="4" ref="R10:S15">IF(P10=2,1,0)</f>
        <v>0</v>
      </c>
      <c r="S10" s="28">
        <f t="shared" si="4"/>
        <v>1</v>
      </c>
      <c r="T10" s="74"/>
    </row>
    <row r="11" spans="2:20" ht="30" customHeight="1">
      <c r="B11" s="25" t="s">
        <v>25</v>
      </c>
      <c r="C11" s="92" t="s">
        <v>70</v>
      </c>
      <c r="D11" s="92" t="s">
        <v>61</v>
      </c>
      <c r="E11" s="26">
        <v>13</v>
      </c>
      <c r="F11" s="26" t="s">
        <v>24</v>
      </c>
      <c r="G11" s="28">
        <v>21</v>
      </c>
      <c r="H11" s="26">
        <v>19</v>
      </c>
      <c r="I11" s="26" t="s">
        <v>24</v>
      </c>
      <c r="J11" s="28">
        <v>21</v>
      </c>
      <c r="K11" s="26"/>
      <c r="L11" s="26" t="s">
        <v>24</v>
      </c>
      <c r="M11" s="28"/>
      <c r="N11" s="29">
        <f t="shared" si="0"/>
        <v>32</v>
      </c>
      <c r="O11" s="30">
        <f t="shared" si="1"/>
        <v>42</v>
      </c>
      <c r="P11" s="31">
        <f t="shared" si="2"/>
        <v>0</v>
      </c>
      <c r="Q11" s="26">
        <f t="shared" si="3"/>
        <v>2</v>
      </c>
      <c r="R11" s="46">
        <f t="shared" si="4"/>
        <v>0</v>
      </c>
      <c r="S11" s="28">
        <f t="shared" si="4"/>
        <v>1</v>
      </c>
      <c r="T11" s="74"/>
    </row>
    <row r="12" spans="2:20" ht="30" customHeight="1">
      <c r="B12" s="25" t="s">
        <v>21</v>
      </c>
      <c r="C12" s="92" t="s">
        <v>73</v>
      </c>
      <c r="D12" s="92" t="s">
        <v>62</v>
      </c>
      <c r="E12" s="26">
        <v>17</v>
      </c>
      <c r="F12" s="26" t="s">
        <v>24</v>
      </c>
      <c r="G12" s="28">
        <v>21</v>
      </c>
      <c r="H12" s="26">
        <v>14</v>
      </c>
      <c r="I12" s="26" t="s">
        <v>24</v>
      </c>
      <c r="J12" s="28">
        <v>21</v>
      </c>
      <c r="K12" s="26"/>
      <c r="L12" s="26" t="s">
        <v>24</v>
      </c>
      <c r="M12" s="28"/>
      <c r="N12" s="29">
        <f t="shared" si="0"/>
        <v>31</v>
      </c>
      <c r="O12" s="30">
        <f t="shared" si="1"/>
        <v>42</v>
      </c>
      <c r="P12" s="31">
        <f t="shared" si="2"/>
        <v>0</v>
      </c>
      <c r="Q12" s="26">
        <f t="shared" si="3"/>
        <v>2</v>
      </c>
      <c r="R12" s="46">
        <f t="shared" si="4"/>
        <v>0</v>
      </c>
      <c r="S12" s="28">
        <f t="shared" si="4"/>
        <v>1</v>
      </c>
      <c r="T12" s="74"/>
    </row>
    <row r="13" spans="2:20" ht="30" customHeight="1">
      <c r="B13" s="25" t="s">
        <v>19</v>
      </c>
      <c r="C13" s="92" t="s">
        <v>66</v>
      </c>
      <c r="D13" s="92" t="s">
        <v>58</v>
      </c>
      <c r="E13" s="26">
        <v>9</v>
      </c>
      <c r="F13" s="26" t="s">
        <v>24</v>
      </c>
      <c r="G13" s="28">
        <v>21</v>
      </c>
      <c r="H13" s="26">
        <v>0</v>
      </c>
      <c r="I13" s="26" t="s">
        <v>24</v>
      </c>
      <c r="J13" s="28">
        <v>21</v>
      </c>
      <c r="K13" s="26"/>
      <c r="L13" s="26" t="s">
        <v>24</v>
      </c>
      <c r="M13" s="28"/>
      <c r="N13" s="29">
        <f t="shared" si="0"/>
        <v>9</v>
      </c>
      <c r="O13" s="30">
        <f t="shared" si="1"/>
        <v>42</v>
      </c>
      <c r="P13" s="31">
        <f t="shared" si="2"/>
        <v>0</v>
      </c>
      <c r="Q13" s="26">
        <f t="shared" si="3"/>
        <v>2</v>
      </c>
      <c r="R13" s="46">
        <f t="shared" si="4"/>
        <v>0</v>
      </c>
      <c r="S13" s="28">
        <f t="shared" si="4"/>
        <v>1</v>
      </c>
      <c r="T13" s="74" t="s">
        <v>78</v>
      </c>
    </row>
    <row r="14" spans="2:20" ht="30" customHeight="1">
      <c r="B14" s="25" t="s">
        <v>20</v>
      </c>
      <c r="C14" s="92" t="s">
        <v>68</v>
      </c>
      <c r="D14" s="92" t="s">
        <v>60</v>
      </c>
      <c r="E14" s="26">
        <v>17</v>
      </c>
      <c r="F14" s="26" t="s">
        <v>24</v>
      </c>
      <c r="G14" s="28">
        <v>21</v>
      </c>
      <c r="H14" s="26">
        <v>21</v>
      </c>
      <c r="I14" s="26" t="s">
        <v>24</v>
      </c>
      <c r="J14" s="28">
        <v>17</v>
      </c>
      <c r="K14" s="26">
        <v>19</v>
      </c>
      <c r="L14" s="26" t="s">
        <v>24</v>
      </c>
      <c r="M14" s="28">
        <v>21</v>
      </c>
      <c r="N14" s="29">
        <f t="shared" si="0"/>
        <v>57</v>
      </c>
      <c r="O14" s="30">
        <f t="shared" si="1"/>
        <v>59</v>
      </c>
      <c r="P14" s="31">
        <f t="shared" si="2"/>
        <v>1</v>
      </c>
      <c r="Q14" s="26">
        <f t="shared" si="3"/>
        <v>2</v>
      </c>
      <c r="R14" s="46">
        <f t="shared" si="4"/>
        <v>0</v>
      </c>
      <c r="S14" s="28">
        <f t="shared" si="4"/>
        <v>1</v>
      </c>
      <c r="T14" s="74"/>
    </row>
    <row r="15" spans="2:20" ht="30" customHeight="1">
      <c r="B15" s="25" t="s">
        <v>22</v>
      </c>
      <c r="C15" s="92" t="s">
        <v>71</v>
      </c>
      <c r="D15" s="92" t="s">
        <v>78</v>
      </c>
      <c r="E15" s="26">
        <v>21</v>
      </c>
      <c r="F15" s="26" t="s">
        <v>24</v>
      </c>
      <c r="G15" s="28">
        <v>0</v>
      </c>
      <c r="H15" s="26">
        <v>21</v>
      </c>
      <c r="I15" s="26" t="s">
        <v>24</v>
      </c>
      <c r="J15" s="28">
        <v>0</v>
      </c>
      <c r="K15" s="26"/>
      <c r="L15" s="26" t="s">
        <v>24</v>
      </c>
      <c r="M15" s="28"/>
      <c r="N15" s="29">
        <f t="shared" si="0"/>
        <v>42</v>
      </c>
      <c r="O15" s="30">
        <f t="shared" si="1"/>
        <v>0</v>
      </c>
      <c r="P15" s="31">
        <f t="shared" si="2"/>
        <v>2</v>
      </c>
      <c r="Q15" s="26">
        <f t="shared" si="3"/>
        <v>0</v>
      </c>
      <c r="R15" s="46">
        <f t="shared" si="4"/>
        <v>1</v>
      </c>
      <c r="S15" s="28">
        <f t="shared" si="4"/>
        <v>0</v>
      </c>
      <c r="T15" s="74"/>
    </row>
    <row r="16" spans="2:20" ht="30" customHeight="1" thickBot="1">
      <c r="B16" s="54" t="s">
        <v>23</v>
      </c>
      <c r="C16" s="94" t="s">
        <v>74</v>
      </c>
      <c r="D16" s="94" t="s">
        <v>63</v>
      </c>
      <c r="E16" s="55"/>
      <c r="F16" s="55" t="s">
        <v>24</v>
      </c>
      <c r="G16" s="56"/>
      <c r="H16" s="55"/>
      <c r="I16" s="55" t="s">
        <v>24</v>
      </c>
      <c r="J16" s="56"/>
      <c r="K16" s="55"/>
      <c r="L16" s="55" t="s">
        <v>24</v>
      </c>
      <c r="M16" s="56"/>
      <c r="N16" s="91">
        <f>E16+H16+K16</f>
        <v>0</v>
      </c>
      <c r="O16" s="58">
        <f>G16+J16+M16</f>
        <v>0</v>
      </c>
      <c r="P16" s="59">
        <f>IF(E16&gt;G16,1,0)+IF(H16&gt;J16,1,0)+IF(K16&gt;M16,1,0)</f>
        <v>0</v>
      </c>
      <c r="Q16" s="55">
        <f>IF(E16&lt;G16,1,0)+IF(H16&lt;J16,1,0)+IF(K16&lt;M16,1,0)</f>
        <v>0</v>
      </c>
      <c r="R16" s="60">
        <f>IF(P16=2,1,0)</f>
        <v>0</v>
      </c>
      <c r="S16" s="56">
        <f>IF(Q16=2,1,0)</f>
        <v>0</v>
      </c>
      <c r="T16" s="61"/>
    </row>
    <row r="17" spans="2:20" ht="30" customHeight="1" thickBot="1">
      <c r="B17" s="62"/>
      <c r="C17" s="76"/>
      <c r="D17" s="63"/>
      <c r="E17" s="64"/>
      <c r="F17" s="65" t="s">
        <v>24</v>
      </c>
      <c r="G17" s="66"/>
      <c r="H17" s="64"/>
      <c r="I17" s="65" t="s">
        <v>24</v>
      </c>
      <c r="J17" s="66"/>
      <c r="K17" s="64"/>
      <c r="L17" s="65" t="s">
        <v>24</v>
      </c>
      <c r="M17" s="66"/>
      <c r="N17" s="67"/>
      <c r="O17" s="68"/>
      <c r="P17" s="69"/>
      <c r="Q17" s="70"/>
      <c r="R17" s="71"/>
      <c r="S17" s="72"/>
      <c r="T17" s="73"/>
    </row>
    <row r="18" spans="2:20" ht="34.5" customHeight="1" thickBot="1">
      <c r="B18" s="32" t="s">
        <v>8</v>
      </c>
      <c r="C18" s="110" t="str">
        <f>IF(R18&gt;S18,D4,IF(S18&gt;R18,D5,"remíza"))</f>
        <v>SK Jupiter A</v>
      </c>
      <c r="D18" s="110"/>
      <c r="E18" s="110"/>
      <c r="F18" s="110"/>
      <c r="G18" s="110"/>
      <c r="H18" s="110"/>
      <c r="I18" s="110"/>
      <c r="J18" s="110"/>
      <c r="K18" s="110"/>
      <c r="L18" s="110"/>
      <c r="M18" s="111"/>
      <c r="N18" s="33">
        <f aca="true" t="shared" si="5" ref="N18:S18">SUM(N9:N17)</f>
        <v>249</v>
      </c>
      <c r="O18" s="34">
        <f t="shared" si="5"/>
        <v>285</v>
      </c>
      <c r="P18" s="33">
        <f t="shared" si="5"/>
        <v>5</v>
      </c>
      <c r="Q18" s="35">
        <f t="shared" si="5"/>
        <v>11</v>
      </c>
      <c r="R18" s="33">
        <f t="shared" si="5"/>
        <v>2</v>
      </c>
      <c r="S18" s="34">
        <f t="shared" si="5"/>
        <v>5</v>
      </c>
      <c r="T18" s="48"/>
    </row>
    <row r="19" spans="2:20" ht="15">
      <c r="B19" s="44"/>
      <c r="C19" s="36"/>
      <c r="D19" s="36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8" t="s">
        <v>9</v>
      </c>
    </row>
    <row r="20" spans="2:20" ht="12.75">
      <c r="B20" s="39" t="s">
        <v>10</v>
      </c>
      <c r="C20" s="36"/>
      <c r="D20" s="36"/>
      <c r="E20" s="36"/>
      <c r="F20" s="36"/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</row>
    <row r="21" spans="2:20" ht="12.75"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</row>
    <row r="22" spans="2:20" ht="19.5" customHeight="1">
      <c r="B22" s="40" t="s">
        <v>11</v>
      </c>
      <c r="C22" s="49" t="s">
        <v>80</v>
      </c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</row>
    <row r="23" spans="2:20" ht="19.5" customHeight="1">
      <c r="B23" s="41"/>
      <c r="C23" s="49" t="s">
        <v>27</v>
      </c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</row>
    <row r="24" spans="2:20" ht="12.75"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</row>
    <row r="25" spans="2:21" ht="12.75">
      <c r="B25" s="42" t="s">
        <v>12</v>
      </c>
      <c r="C25" s="36"/>
      <c r="D25" s="43"/>
      <c r="E25" s="42" t="s">
        <v>13</v>
      </c>
      <c r="F25" s="42"/>
      <c r="G25" s="42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2"/>
    </row>
    <row r="26" spans="2:21" ht="12.75">
      <c r="B26" s="4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2:21" ht="12.75">
      <c r="B27" s="4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2:21" ht="12.75">
      <c r="B28" s="4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2:21" ht="12.75">
      <c r="B29" s="3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2:21" ht="12.75">
      <c r="B30" s="4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</sheetData>
  <sheetProtection/>
  <mergeCells count="13">
    <mergeCell ref="C18:M18"/>
    <mergeCell ref="D6:P6"/>
    <mergeCell ref="Q6:R6"/>
    <mergeCell ref="E7:M7"/>
    <mergeCell ref="N7:O7"/>
    <mergeCell ref="P7:Q7"/>
    <mergeCell ref="R7:S7"/>
    <mergeCell ref="B2:T2"/>
    <mergeCell ref="D3:T3"/>
    <mergeCell ref="D4:P4"/>
    <mergeCell ref="Q4:R4"/>
    <mergeCell ref="D5:P5"/>
    <mergeCell ref="Q5:R5"/>
  </mergeCells>
  <printOptions horizontalCentered="1"/>
  <pageMargins left="0" right="0" top="0.6692913385826772" bottom="0.3937007874015748" header="0.3937007874015748" footer="0.3937007874015748"/>
  <pageSetup fitToHeight="1" fitToWidth="1" horizontalDpi="300" verticalDpi="300" orientation="landscape" paperSize="9" scale="91" r:id="rId1"/>
  <headerFooter alignWithMargins="0">
    <oddFooter>&amp;L&amp;"Tahoma,Kurzíva"&amp;8&amp;D&amp;R&amp;"Tahoma,Tučné"Český badmintonový svaz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MARS s.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zapis_liga.xls</dc:title>
  <dc:subject>Dospělí liga 2009/2010</dc:subject>
  <dc:creator>Karel Kotyza</dc:creator>
  <cp:keywords/>
  <dc:description>Vzorový zápis o utkání smíšených družstev - 1. a 2. liga</dc:description>
  <cp:lastModifiedBy>sk</cp:lastModifiedBy>
  <cp:lastPrinted>2018-03-17T16:52:52Z</cp:lastPrinted>
  <dcterms:created xsi:type="dcterms:W3CDTF">1996-11-18T12:18:44Z</dcterms:created>
  <dcterms:modified xsi:type="dcterms:W3CDTF">2018-03-21T08:21:01Z</dcterms:modified>
  <cp:category/>
  <cp:version/>
  <cp:contentType/>
  <cp:contentStatus/>
</cp:coreProperties>
</file>