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tabRatio="719" activeTab="0"/>
  </bookViews>
  <sheets>
    <sheet name="Celkové umístění" sheetId="1" r:id="rId1"/>
    <sheet name="OPA-finále" sheetId="2" r:id="rId2"/>
    <sheet name="OPA-o 3.místo" sheetId="3" r:id="rId3"/>
    <sheet name="semifinále_Dou.A_Dou.B" sheetId="4" r:id="rId4"/>
    <sheet name="semifinále_USK.B_BKV" sheetId="5" r:id="rId5"/>
  </sheets>
  <definedNames>
    <definedName name="_xlnm.Print_Area" localSheetId="1">'OPA-finále'!$B$2:$T$27</definedName>
    <definedName name="_xlnm.Print_Area" localSheetId="2">'OPA-o 3.místo'!$B$2:$T$27</definedName>
    <definedName name="_xlnm.Print_Area" localSheetId="3">'semifinále_Dou.A_Dou.B'!$B$2:$T$27</definedName>
    <definedName name="_xlnm.Print_Area" localSheetId="4">'semifinále_USK.B_BKV'!$B$2:$T$27</definedName>
  </definedNames>
  <calcPr fullCalcOnLoad="1"/>
</workbook>
</file>

<file path=xl/sharedStrings.xml><?xml version="1.0" encoding="utf-8"?>
<sst xmlns="http://schemas.openxmlformats.org/spreadsheetml/2006/main" count="328" uniqueCount="88">
  <si>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</si>
  <si>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</si>
  <si>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</si>
  <si>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</si>
  <si>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</si>
  <si>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</si>
  <si>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</si>
  <si>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</si>
  <si>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</si>
  <si>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</si>
  <si>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</si>
  <si>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</si>
  <si>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</si>
  <si>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</si>
  <si>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</si>
  <si>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</si>
  <si>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</si>
  <si>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</si>
  <si>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</si>
  <si>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</si>
  <si>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</si>
  <si>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</si>
  <si>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</si>
  <si>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</si>
  <si>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</si>
  <si>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</si>
  <si>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</si>
  <si>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</si>
  <si>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</si>
  <si>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</si>
  <si>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USK Plzeň B</t>
  </si>
  <si>
    <t>TJ Sokol Doubravka B</t>
  </si>
  <si>
    <t>BKV Plzeň</t>
  </si>
  <si>
    <t>Miroslav Steiner</t>
  </si>
  <si>
    <r>
      <t xml:space="preserve">Oblastní přebor družstev dospělých - ZpčBaS - 2017/18 - </t>
    </r>
    <r>
      <rPr>
        <b/>
        <sz val="12"/>
        <rFont val="Arial"/>
        <family val="2"/>
      </rPr>
      <t>OPA - SEMIFINÁLE</t>
    </r>
  </si>
  <si>
    <t>Plzeň, 25.ZŠ</t>
  </si>
  <si>
    <r>
      <t xml:space="preserve">Oblastní přebor družstev dospělých - ZpčBaS - 2017/18 - </t>
    </r>
    <r>
      <rPr>
        <b/>
        <sz val="12"/>
        <rFont val="Arial"/>
        <family val="2"/>
      </rPr>
      <t>OPA - o 3.místo</t>
    </r>
  </si>
  <si>
    <r>
      <t xml:space="preserve">Oblastní přebor družstev dospělých - ZpčBaS - 2017/18 - </t>
    </r>
    <r>
      <rPr>
        <b/>
        <sz val="12"/>
        <rFont val="Arial"/>
        <family val="2"/>
      </rPr>
      <t>OPA - FINÁLE</t>
    </r>
  </si>
  <si>
    <t>TJ Sokol Doubravka A</t>
  </si>
  <si>
    <t>Přinda Tomáš</t>
  </si>
  <si>
    <t>Karas Milan - Přinda Tomáš</t>
  </si>
  <si>
    <t>Mráz Šimon</t>
  </si>
  <si>
    <t>Tichý Štěpán</t>
  </si>
  <si>
    <t>Legátová Anna</t>
  </si>
  <si>
    <t>Mráz Šimon - Tichý Štěpán</t>
  </si>
  <si>
    <t>Kolářová Lucie - Jeřichová Zuzana</t>
  </si>
  <si>
    <t>Karas Milan - Kolářová Lucie</t>
  </si>
  <si>
    <t>Krejsa Jakub</t>
  </si>
  <si>
    <t>Steiner Ondřej</t>
  </si>
  <si>
    <t>Malkus Tomáš</t>
  </si>
  <si>
    <t>Legát Vojtěch</t>
  </si>
  <si>
    <t>Úblová Veronika</t>
  </si>
  <si>
    <t>Steiner Ondřej - Krejsa Jakub</t>
  </si>
  <si>
    <t>Kolářová Hana - Úblová Veronika</t>
  </si>
  <si>
    <t>Malkus Tomáš - Legát Vojtěch</t>
  </si>
  <si>
    <t>Steiner Ondřej - Straková Lenka</t>
  </si>
  <si>
    <t xml:space="preserve">Drudík Ota </t>
  </si>
  <si>
    <t>Popilka Pavel</t>
  </si>
  <si>
    <t>Polívková Eliška</t>
  </si>
  <si>
    <t>Pistulka Radek - Lodrová Nikol</t>
  </si>
  <si>
    <t>Veselý Tomáš</t>
  </si>
  <si>
    <t>Drudík Ota - Pistulka Radek</t>
  </si>
  <si>
    <t>Lodrová Nikol - Polívková Eliška</t>
  </si>
  <si>
    <t>Plundrich Tomáš - Popilka Pavel</t>
  </si>
  <si>
    <t>ODVÁRKA Petr</t>
  </si>
  <si>
    <t>POHANKA Tomáš</t>
  </si>
  <si>
    <t>SOUKUP Lukáš</t>
  </si>
  <si>
    <t>POHANKA Pavel</t>
  </si>
  <si>
    <t>ŠMÍDOVÁ Martina</t>
  </si>
  <si>
    <t>SOUKUP Lukáš - CHMELÍČKOVÁ</t>
  </si>
  <si>
    <t>ODVÁRKA Petr - POHANKA Tomáš</t>
  </si>
  <si>
    <t>CHMELÍČKOVÁ Kateřina - ŠMÍDOVÁ Martina</t>
  </si>
  <si>
    <t>SOUKUP Lukáš - POHANKA Pavel</t>
  </si>
  <si>
    <t>Krejsa Jakub - Straková Lenka</t>
  </si>
  <si>
    <t>Malkus Tomáš - Krejsa Jakub</t>
  </si>
  <si>
    <t>Steiner Ondřej - Legát Vojtěch</t>
  </si>
  <si>
    <t>Veselý Tomáš - Pistulka Radek</t>
  </si>
  <si>
    <t>nastavení      DM</t>
  </si>
  <si>
    <t>konečné umístění v sezoně 2017/18 - 17.3.2018 - PLAY OFF</t>
  </si>
  <si>
    <t>1.</t>
  </si>
  <si>
    <t>2.</t>
  </si>
  <si>
    <t>3.</t>
  </si>
  <si>
    <t>4.</t>
  </si>
  <si>
    <t>5.</t>
  </si>
  <si>
    <t>6.</t>
  </si>
  <si>
    <t>ZpčBaS - OPA - 2017/18</t>
  </si>
  <si>
    <t>TJ Bílá Hora A</t>
  </si>
  <si>
    <t>Keramika Chlumčany 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</si>
</sst>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6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9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9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43" xfId="0" applyFont="1" applyBorder="1" applyAlignment="1">
      <alignment horizontal="left" vertical="center" indent="1"/>
    </xf>
    <xf numFmtId="0" fontId="17" fillId="33" borderId="44" xfId="39" applyFont="1" applyFill="1" applyBorder="1" applyAlignment="1">
      <alignment horizontal="center" vertical="center" wrapText="1"/>
      <protection/>
    </xf>
    <xf numFmtId="0" fontId="10" fillId="33" borderId="45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14" xfId="58" applyFont="1" applyFill="1" applyBorder="1">
      <alignment horizontal="center" vertical="center"/>
      <protection/>
    </xf>
    <xf numFmtId="0" fontId="14" fillId="33" borderId="46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7" xfId="0" applyFont="1" applyFill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33" borderId="45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wrapText="1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1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2" fillId="0" borderId="56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17" fillId="0" borderId="60" xfId="39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3" fillId="0" borderId="0" xfId="48" applyFont="1" applyAlignment="1">
      <alignment horizontal="center"/>
      <protection/>
    </xf>
    <xf numFmtId="0" fontId="13" fillId="0" borderId="0" xfId="48" applyFont="1" applyAlignment="1">
      <alignment/>
      <protection/>
    </xf>
    <xf numFmtId="0" fontId="40" fillId="0" borderId="0" xfId="48" applyFont="1" applyAlignment="1">
      <alignment horizontal="center"/>
      <protection/>
    </xf>
    <xf numFmtId="0" fontId="40" fillId="0" borderId="0" xfId="48" applyFont="1" applyAlignment="1">
      <alignment/>
      <protection/>
    </xf>
    <xf numFmtId="0" fontId="13" fillId="0" borderId="0" xfId="48" applyFont="1" applyAlignment="1">
      <alignment horizontal="center"/>
      <protection/>
    </xf>
    <xf numFmtId="0" fontId="19" fillId="0" borderId="61" xfId="48" applyFont="1" applyBorder="1" applyAlignment="1">
      <alignment horizontal="center"/>
      <protection/>
    </xf>
    <xf numFmtId="0" fontId="41" fillId="0" borderId="62" xfId="48" applyFont="1" applyBorder="1" applyAlignment="1">
      <alignment horizontal="center"/>
      <protection/>
    </xf>
    <xf numFmtId="0" fontId="41" fillId="0" borderId="63" xfId="48" applyFont="1" applyBorder="1" applyAlignment="1">
      <alignment horizontal="center"/>
      <protection/>
    </xf>
    <xf numFmtId="0" fontId="19" fillId="0" borderId="64" xfId="48" applyFont="1" applyBorder="1" applyAlignment="1">
      <alignment horizontal="center"/>
      <protection/>
    </xf>
    <xf numFmtId="0" fontId="41" fillId="0" borderId="65" xfId="48" applyFont="1" applyBorder="1" applyAlignment="1">
      <alignment horizontal="center"/>
      <protection/>
    </xf>
    <xf numFmtId="0" fontId="41" fillId="0" borderId="66" xfId="48" applyFont="1" applyBorder="1" applyAlignment="1">
      <alignment horizontal="center"/>
      <protection/>
    </xf>
    <xf numFmtId="0" fontId="19" fillId="0" borderId="38" xfId="48" applyFont="1" applyBorder="1" applyAlignment="1">
      <alignment horizontal="center"/>
      <protection/>
    </xf>
    <xf numFmtId="0" fontId="41" fillId="0" borderId="67" xfId="48" applyFont="1" applyBorder="1" applyAlignment="1">
      <alignment horizontal="center"/>
      <protection/>
    </xf>
    <xf numFmtId="0" fontId="41" fillId="0" borderId="68" xfId="48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29" t="s">
        <v>85</v>
      </c>
      <c r="B3" s="129"/>
      <c r="C3" s="129"/>
      <c r="D3" s="129"/>
      <c r="E3" s="129"/>
      <c r="F3" s="129"/>
      <c r="G3" s="129"/>
      <c r="H3" s="129"/>
      <c r="I3" s="129"/>
      <c r="J3" s="130"/>
      <c r="K3" s="130"/>
    </row>
    <row r="4" spans="1:12" ht="15.75">
      <c r="A4" s="131" t="s">
        <v>78</v>
      </c>
      <c r="B4" s="131"/>
      <c r="C4" s="131"/>
      <c r="D4" s="131"/>
      <c r="E4" s="131"/>
      <c r="F4" s="131"/>
      <c r="G4" s="131"/>
      <c r="H4" s="131"/>
      <c r="I4" s="131"/>
      <c r="J4" s="132"/>
      <c r="K4" s="132"/>
      <c r="L4" s="132"/>
    </row>
    <row r="5" spans="1:11" ht="27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6.25">
      <c r="A6" s="133"/>
      <c r="B6" s="134" t="s">
        <v>79</v>
      </c>
      <c r="C6" s="135" t="s">
        <v>38</v>
      </c>
      <c r="D6" s="135"/>
      <c r="E6" s="135"/>
      <c r="F6" s="135"/>
      <c r="G6" s="136"/>
      <c r="H6" s="133"/>
      <c r="I6" s="133"/>
      <c r="J6" s="133"/>
      <c r="K6" s="133"/>
    </row>
    <row r="7" spans="1:11" ht="26.25">
      <c r="A7" s="133"/>
      <c r="B7" s="137" t="s">
        <v>80</v>
      </c>
      <c r="C7" s="138" t="s">
        <v>30</v>
      </c>
      <c r="D7" s="138"/>
      <c r="E7" s="138"/>
      <c r="F7" s="138"/>
      <c r="G7" s="139"/>
      <c r="H7" s="133"/>
      <c r="I7" s="133"/>
      <c r="J7" s="133"/>
      <c r="K7" s="133"/>
    </row>
    <row r="8" spans="1:11" ht="26.25">
      <c r="A8" s="133"/>
      <c r="B8" s="137" t="s">
        <v>81</v>
      </c>
      <c r="C8" s="138" t="s">
        <v>31</v>
      </c>
      <c r="D8" s="138"/>
      <c r="E8" s="138"/>
      <c r="F8" s="138"/>
      <c r="G8" s="139"/>
      <c r="H8" s="133"/>
      <c r="I8" s="133"/>
      <c r="J8" s="133"/>
      <c r="K8" s="133"/>
    </row>
    <row r="9" spans="1:11" ht="26.25">
      <c r="A9" s="133"/>
      <c r="B9" s="137" t="s">
        <v>82</v>
      </c>
      <c r="C9" s="138" t="s">
        <v>32</v>
      </c>
      <c r="D9" s="138"/>
      <c r="E9" s="138"/>
      <c r="F9" s="138"/>
      <c r="G9" s="139"/>
      <c r="H9" s="133"/>
      <c r="I9" s="133"/>
      <c r="J9" s="133"/>
      <c r="K9" s="133"/>
    </row>
    <row r="10" spans="1:11" ht="26.25">
      <c r="A10" s="133"/>
      <c r="B10" s="137" t="s">
        <v>83</v>
      </c>
      <c r="C10" s="138" t="s">
        <v>86</v>
      </c>
      <c r="D10" s="138"/>
      <c r="E10" s="138"/>
      <c r="F10" s="138"/>
      <c r="G10" s="139"/>
      <c r="H10" s="133"/>
      <c r="I10" s="133"/>
      <c r="J10" s="133"/>
      <c r="K10" s="133"/>
    </row>
    <row r="11" spans="1:11" ht="27" thickBot="1">
      <c r="A11" s="133"/>
      <c r="B11" s="140" t="s">
        <v>84</v>
      </c>
      <c r="C11" s="141" t="s">
        <v>87</v>
      </c>
      <c r="D11" s="141"/>
      <c r="E11" s="141"/>
      <c r="F11" s="141"/>
      <c r="G11" s="142"/>
      <c r="H11" s="133"/>
      <c r="I11" s="133"/>
      <c r="J11" s="133"/>
      <c r="K11" s="133"/>
    </row>
  </sheetData>
  <sheetProtection/>
  <mergeCells count="8">
    <mergeCell ref="C10:G10"/>
    <mergeCell ref="C11:G11"/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3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7" thickBot="1">
      <c r="A2" s="79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9"/>
      <c r="V2" s="79"/>
      <c r="W2" s="79"/>
    </row>
    <row r="3" spans="1:23" ht="19.5" customHeight="1" thickBot="1">
      <c r="A3" s="79"/>
      <c r="B3" s="5" t="s">
        <v>1</v>
      </c>
      <c r="C3" s="81"/>
      <c r="D3" s="97" t="s">
        <v>37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9"/>
      <c r="V3" s="79"/>
      <c r="W3" s="79"/>
    </row>
    <row r="4" spans="1:23" ht="19.5" customHeight="1" thickTop="1">
      <c r="A4" s="79"/>
      <c r="B4" s="7" t="s">
        <v>3</v>
      </c>
      <c r="C4" s="8"/>
      <c r="D4" s="100" t="s">
        <v>38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14</v>
      </c>
      <c r="R4" s="104"/>
      <c r="S4" s="82"/>
      <c r="T4" s="51">
        <v>43176</v>
      </c>
      <c r="U4" s="79"/>
      <c r="V4" s="79"/>
      <c r="W4" s="79"/>
    </row>
    <row r="5" spans="1:23" ht="19.5" customHeight="1">
      <c r="A5" s="79"/>
      <c r="B5" s="7" t="s">
        <v>4</v>
      </c>
      <c r="C5" s="83"/>
      <c r="D5" s="105" t="s">
        <v>30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8" t="s">
        <v>2</v>
      </c>
      <c r="R5" s="109"/>
      <c r="S5" s="84"/>
      <c r="T5" s="52" t="s">
        <v>35</v>
      </c>
      <c r="U5" s="79"/>
      <c r="V5" s="79"/>
      <c r="W5" s="79"/>
    </row>
    <row r="6" spans="1:23" ht="19.5" customHeight="1" thickBot="1">
      <c r="A6" s="79"/>
      <c r="B6" s="12" t="s">
        <v>5</v>
      </c>
      <c r="C6" s="13"/>
      <c r="D6" s="112" t="s">
        <v>33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3"/>
      <c r="T6" s="54" t="s">
        <v>28</v>
      </c>
      <c r="U6" s="79"/>
      <c r="V6" s="79"/>
      <c r="W6" s="79"/>
    </row>
    <row r="7" spans="1:23" ht="24.75" customHeight="1">
      <c r="A7" s="79"/>
      <c r="B7" s="14"/>
      <c r="C7" s="15" t="str">
        <f>D4</f>
        <v>TJ Sokol Doubravka A</v>
      </c>
      <c r="D7" s="15" t="str">
        <f>D5</f>
        <v>USK Plzeň B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9"/>
      <c r="V7" s="79"/>
      <c r="W7" s="79"/>
    </row>
    <row r="8" spans="1:23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  <c r="W8" s="79"/>
    </row>
    <row r="9" spans="1:23" ht="30" customHeight="1" thickTop="1">
      <c r="A9" s="79"/>
      <c r="B9" s="25" t="s">
        <v>26</v>
      </c>
      <c r="C9" s="92" t="s">
        <v>46</v>
      </c>
      <c r="D9" s="92" t="s">
        <v>59</v>
      </c>
      <c r="E9" s="26">
        <v>21</v>
      </c>
      <c r="F9" s="27" t="s">
        <v>24</v>
      </c>
      <c r="G9" s="28">
        <v>19</v>
      </c>
      <c r="H9" s="26">
        <v>21</v>
      </c>
      <c r="I9" s="27" t="s">
        <v>24</v>
      </c>
      <c r="J9" s="28">
        <v>17</v>
      </c>
      <c r="K9" s="26"/>
      <c r="L9" s="27" t="s">
        <v>24</v>
      </c>
      <c r="M9" s="28"/>
      <c r="N9" s="29">
        <f aca="true" t="shared" si="0" ref="N9:N15">E9+H9+K9</f>
        <v>42</v>
      </c>
      <c r="O9" s="30">
        <f aca="true" t="shared" si="1" ref="O9:O15">G9+J9+M9</f>
        <v>36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  <c r="U9" s="79"/>
      <c r="V9" s="79"/>
      <c r="W9" s="79"/>
    </row>
    <row r="10" spans="1:23" ht="30" customHeight="1">
      <c r="A10" s="79"/>
      <c r="B10" s="25" t="s">
        <v>18</v>
      </c>
      <c r="C10" s="92" t="s">
        <v>39</v>
      </c>
      <c r="D10" s="92" t="s">
        <v>60</v>
      </c>
      <c r="E10" s="26">
        <v>21</v>
      </c>
      <c r="F10" s="26" t="s">
        <v>24</v>
      </c>
      <c r="G10" s="28">
        <v>9</v>
      </c>
      <c r="H10" s="26">
        <v>21</v>
      </c>
      <c r="I10" s="26" t="s">
        <v>24</v>
      </c>
      <c r="J10" s="28">
        <v>17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26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75"/>
      <c r="U10" s="79"/>
      <c r="V10" s="79"/>
      <c r="W10" s="79"/>
    </row>
    <row r="11" spans="1:23" ht="30" customHeight="1">
      <c r="A11" s="79"/>
      <c r="B11" s="25" t="s">
        <v>25</v>
      </c>
      <c r="C11" s="92" t="s">
        <v>43</v>
      </c>
      <c r="D11" s="92" t="s">
        <v>58</v>
      </c>
      <c r="E11" s="26">
        <v>21</v>
      </c>
      <c r="F11" s="26" t="s">
        <v>24</v>
      </c>
      <c r="G11" s="28">
        <v>12</v>
      </c>
      <c r="H11" s="26">
        <v>21</v>
      </c>
      <c r="I11" s="26" t="s">
        <v>24</v>
      </c>
      <c r="J11" s="28">
        <v>14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  <c r="U11" s="79"/>
      <c r="V11" s="79"/>
      <c r="W11" s="79"/>
    </row>
    <row r="12" spans="1:23" ht="30" customHeight="1">
      <c r="A12" s="79"/>
      <c r="B12" s="25" t="s">
        <v>21</v>
      </c>
      <c r="C12" s="92" t="s">
        <v>44</v>
      </c>
      <c r="D12" s="92" t="s">
        <v>76</v>
      </c>
      <c r="E12" s="26">
        <v>15</v>
      </c>
      <c r="F12" s="26" t="s">
        <v>24</v>
      </c>
      <c r="G12" s="28">
        <v>21</v>
      </c>
      <c r="H12" s="26">
        <v>13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28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5"/>
      <c r="U12" s="79"/>
      <c r="V12" s="79"/>
      <c r="W12" s="79"/>
    </row>
    <row r="13" spans="1:23" ht="30" customHeight="1">
      <c r="A13" s="79"/>
      <c r="B13" s="25" t="s">
        <v>19</v>
      </c>
      <c r="C13" s="92" t="s">
        <v>41</v>
      </c>
      <c r="D13" s="92" t="s">
        <v>56</v>
      </c>
      <c r="E13" s="26">
        <v>18</v>
      </c>
      <c r="F13" s="26" t="s">
        <v>24</v>
      </c>
      <c r="G13" s="28">
        <v>21</v>
      </c>
      <c r="H13" s="26">
        <v>21</v>
      </c>
      <c r="I13" s="26" t="s">
        <v>24</v>
      </c>
      <c r="J13" s="28">
        <v>19</v>
      </c>
      <c r="K13" s="26">
        <v>21</v>
      </c>
      <c r="L13" s="26" t="s">
        <v>24</v>
      </c>
      <c r="M13" s="28">
        <v>12</v>
      </c>
      <c r="N13" s="29">
        <f t="shared" si="0"/>
        <v>60</v>
      </c>
      <c r="O13" s="30">
        <f t="shared" si="1"/>
        <v>52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5"/>
      <c r="U13" s="79"/>
      <c r="V13" s="79"/>
      <c r="W13" s="79"/>
    </row>
    <row r="14" spans="1:23" ht="30" customHeight="1">
      <c r="A14" s="79"/>
      <c r="B14" s="25" t="s">
        <v>20</v>
      </c>
      <c r="C14" s="92" t="s">
        <v>42</v>
      </c>
      <c r="D14" s="92" t="s">
        <v>57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 t="shared" si="0"/>
        <v>0</v>
      </c>
      <c r="O14" s="30">
        <f t="shared" si="1"/>
        <v>0</v>
      </c>
      <c r="P14" s="31">
        <f t="shared" si="2"/>
        <v>0</v>
      </c>
      <c r="Q14" s="26">
        <f t="shared" si="3"/>
        <v>0</v>
      </c>
      <c r="R14" s="46">
        <f t="shared" si="4"/>
        <v>0</v>
      </c>
      <c r="S14" s="28">
        <f t="shared" si="4"/>
        <v>0</v>
      </c>
      <c r="T14" s="75"/>
      <c r="U14" s="79"/>
      <c r="V14" s="79"/>
      <c r="W14" s="79"/>
    </row>
    <row r="15" spans="1:23" ht="30" customHeight="1">
      <c r="A15" s="79"/>
      <c r="B15" s="25" t="s">
        <v>22</v>
      </c>
      <c r="C15" s="92" t="s">
        <v>45</v>
      </c>
      <c r="D15" s="92" t="s">
        <v>62</v>
      </c>
      <c r="E15" s="26">
        <v>21</v>
      </c>
      <c r="F15" s="26" t="s">
        <v>24</v>
      </c>
      <c r="G15" s="28">
        <v>10</v>
      </c>
      <c r="H15" s="26">
        <v>21</v>
      </c>
      <c r="I15" s="26" t="s">
        <v>24</v>
      </c>
      <c r="J15" s="28">
        <v>17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27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5"/>
      <c r="U15" s="79"/>
      <c r="V15" s="79"/>
      <c r="W15" s="79"/>
    </row>
    <row r="16" spans="1:23" ht="30" customHeight="1" thickBot="1">
      <c r="A16" s="79"/>
      <c r="B16" s="55" t="s">
        <v>23</v>
      </c>
      <c r="C16" s="94" t="s">
        <v>40</v>
      </c>
      <c r="D16" s="94" t="s">
        <v>63</v>
      </c>
      <c r="E16" s="56">
        <v>24</v>
      </c>
      <c r="F16" s="56" t="s">
        <v>24</v>
      </c>
      <c r="G16" s="57">
        <v>26</v>
      </c>
      <c r="H16" s="56">
        <v>21</v>
      </c>
      <c r="I16" s="56" t="s">
        <v>24</v>
      </c>
      <c r="J16" s="57">
        <v>18</v>
      </c>
      <c r="K16" s="56">
        <v>19</v>
      </c>
      <c r="L16" s="56" t="s">
        <v>24</v>
      </c>
      <c r="M16" s="57">
        <v>21</v>
      </c>
      <c r="N16" s="91">
        <f>E16+H16+K16</f>
        <v>64</v>
      </c>
      <c r="O16" s="59">
        <f>G16+J16+M16</f>
        <v>65</v>
      </c>
      <c r="P16" s="60">
        <f>IF(E16&gt;G16,1,0)+IF(H16&gt;J16,1,0)+IF(K16&gt;M16,1,0)</f>
        <v>1</v>
      </c>
      <c r="Q16" s="56">
        <f>IF(E16&lt;G16,1,0)+IF(H16&lt;J16,1,0)+IF(K16&lt;M16,1,0)</f>
        <v>2</v>
      </c>
      <c r="R16" s="61">
        <f>IF(P16=2,1,0)</f>
        <v>0</v>
      </c>
      <c r="S16" s="57">
        <f>IF(Q16=2,1,0)</f>
        <v>1</v>
      </c>
      <c r="T16" s="76"/>
      <c r="U16" s="79"/>
      <c r="V16" s="79"/>
      <c r="W16" s="79"/>
    </row>
    <row r="17" spans="1:23" ht="30" customHeight="1" thickBot="1">
      <c r="A17" s="79"/>
      <c r="B17" s="63"/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8"/>
      <c r="U17" s="79"/>
      <c r="V17" s="79"/>
      <c r="W17" s="79"/>
    </row>
    <row r="18" spans="1:23" ht="34.5" customHeight="1" thickBot="1">
      <c r="A18" s="79"/>
      <c r="B18" s="32" t="s">
        <v>8</v>
      </c>
      <c r="C18" s="110" t="str">
        <f>IF(R18&gt;S18,D4,IF(S18&gt;R18,D5,"remíza"))</f>
        <v>TJ Sokol Doubravka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320</v>
      </c>
      <c r="O18" s="34">
        <f t="shared" si="5"/>
        <v>274</v>
      </c>
      <c r="P18" s="33">
        <f t="shared" si="5"/>
        <v>11</v>
      </c>
      <c r="Q18" s="35">
        <f t="shared" si="5"/>
        <v>5</v>
      </c>
      <c r="R18" s="33">
        <f t="shared" si="5"/>
        <v>5</v>
      </c>
      <c r="S18" s="34">
        <f t="shared" si="5"/>
        <v>2</v>
      </c>
      <c r="T18" s="88"/>
      <c r="U18" s="79"/>
      <c r="V18" s="79"/>
      <c r="W18" s="79"/>
    </row>
    <row r="19" spans="1:23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  <c r="V19" s="79"/>
      <c r="W19" s="79"/>
    </row>
    <row r="20" spans="1:23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  <c r="W20" s="79"/>
    </row>
    <row r="21" spans="1:23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  <c r="V21" s="79"/>
      <c r="W21" s="79"/>
    </row>
    <row r="22" spans="1:23" ht="19.5" customHeight="1">
      <c r="A22" s="79"/>
      <c r="B22" s="40" t="s">
        <v>11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  <c r="V22" s="79"/>
      <c r="W22" s="79"/>
    </row>
    <row r="23" spans="1:23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  <c r="V23" s="79"/>
      <c r="W23" s="79"/>
    </row>
    <row r="24" spans="1:23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  <c r="V24" s="79"/>
      <c r="W24" s="79"/>
    </row>
    <row r="25" spans="1:23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  <c r="V25" s="79"/>
      <c r="W25" s="79"/>
    </row>
    <row r="26" spans="1:23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  <c r="V26" s="79"/>
      <c r="W26" s="79"/>
    </row>
    <row r="27" spans="1:23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  <c r="V27" s="79"/>
      <c r="W27" s="79"/>
    </row>
    <row r="28" spans="1:23" ht="12.75">
      <c r="A28" s="79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0"/>
      <c r="V28" s="79"/>
      <c r="W28" s="79"/>
    </row>
    <row r="29" spans="1:23" ht="12.75">
      <c r="A29" s="79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0"/>
      <c r="V29" s="79"/>
      <c r="W29" s="79"/>
    </row>
    <row r="30" spans="1:23" ht="12.75">
      <c r="A30" s="79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0"/>
      <c r="V30" s="79"/>
      <c r="W30" s="79"/>
    </row>
    <row r="31" spans="1:23" ht="12.75">
      <c r="A31" s="79"/>
      <c r="U31" s="79"/>
      <c r="V31" s="79"/>
      <c r="W31" s="79"/>
    </row>
    <row r="32" spans="1:23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7" thickBot="1">
      <c r="A2" s="79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9"/>
      <c r="V2" s="79"/>
    </row>
    <row r="3" spans="1:22" ht="19.5" customHeight="1" thickBot="1">
      <c r="A3" s="79"/>
      <c r="B3" s="5" t="s">
        <v>1</v>
      </c>
      <c r="C3" s="81"/>
      <c r="D3" s="97" t="s">
        <v>36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9"/>
      <c r="V3" s="79"/>
    </row>
    <row r="4" spans="1:22" ht="19.5" customHeight="1" thickTop="1">
      <c r="A4" s="79"/>
      <c r="B4" s="7" t="s">
        <v>3</v>
      </c>
      <c r="C4" s="8"/>
      <c r="D4" s="100" t="s">
        <v>32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14</v>
      </c>
      <c r="R4" s="104"/>
      <c r="S4" s="82"/>
      <c r="T4" s="51">
        <v>43176</v>
      </c>
      <c r="U4" s="79"/>
      <c r="V4" s="79"/>
    </row>
    <row r="5" spans="1:22" ht="19.5" customHeight="1">
      <c r="A5" s="79"/>
      <c r="B5" s="7" t="s">
        <v>4</v>
      </c>
      <c r="C5" s="83"/>
      <c r="D5" s="105" t="s">
        <v>31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8" t="s">
        <v>2</v>
      </c>
      <c r="R5" s="109"/>
      <c r="S5" s="84"/>
      <c r="T5" s="52" t="s">
        <v>35</v>
      </c>
      <c r="U5" s="79"/>
      <c r="V5" s="79"/>
    </row>
    <row r="6" spans="1:22" ht="19.5" customHeight="1" thickBot="1">
      <c r="A6" s="79"/>
      <c r="B6" s="12" t="s">
        <v>5</v>
      </c>
      <c r="C6" s="13"/>
      <c r="D6" s="112" t="s">
        <v>33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3"/>
      <c r="T6" s="54" t="s">
        <v>28</v>
      </c>
      <c r="U6" s="79"/>
      <c r="V6" s="79"/>
    </row>
    <row r="7" spans="1:22" ht="24.75" customHeight="1">
      <c r="A7" s="79"/>
      <c r="B7" s="14"/>
      <c r="C7" s="15" t="str">
        <f>D4</f>
        <v>BKV Plzeň</v>
      </c>
      <c r="D7" s="15" t="str">
        <f>D5</f>
        <v>TJ Sokol Doubravka B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9"/>
      <c r="V7" s="79"/>
    </row>
    <row r="8" spans="1:22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</row>
    <row r="9" spans="1:22" ht="30" customHeight="1" thickTop="1">
      <c r="A9" s="79"/>
      <c r="B9" s="25" t="s">
        <v>26</v>
      </c>
      <c r="C9" s="93" t="s">
        <v>69</v>
      </c>
      <c r="D9" s="93" t="s">
        <v>73</v>
      </c>
      <c r="E9" s="26">
        <v>21</v>
      </c>
      <c r="F9" s="27" t="s">
        <v>24</v>
      </c>
      <c r="G9" s="28">
        <v>13</v>
      </c>
      <c r="H9" s="26">
        <v>21</v>
      </c>
      <c r="I9" s="27" t="s">
        <v>24</v>
      </c>
      <c r="J9" s="28">
        <v>16</v>
      </c>
      <c r="K9" s="26"/>
      <c r="L9" s="27" t="s">
        <v>24</v>
      </c>
      <c r="M9" s="28"/>
      <c r="N9" s="29">
        <f aca="true" t="shared" si="0" ref="N9:N17">E9+H9+K9</f>
        <v>42</v>
      </c>
      <c r="O9" s="30">
        <f aca="true" t="shared" si="1" ref="O9:O17">G9+J9+M9</f>
        <v>29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  <c r="U9" s="79"/>
      <c r="V9" s="79"/>
    </row>
    <row r="10" spans="1:22" ht="30" customHeight="1">
      <c r="A10" s="79"/>
      <c r="B10" s="25" t="s">
        <v>18</v>
      </c>
      <c r="C10" s="92" t="s">
        <v>64</v>
      </c>
      <c r="D10" s="92" t="s">
        <v>48</v>
      </c>
      <c r="E10" s="26">
        <v>14</v>
      </c>
      <c r="F10" s="26" t="s">
        <v>24</v>
      </c>
      <c r="G10" s="28">
        <v>21</v>
      </c>
      <c r="H10" s="26">
        <v>21</v>
      </c>
      <c r="I10" s="26" t="s">
        <v>24</v>
      </c>
      <c r="J10" s="28">
        <v>13</v>
      </c>
      <c r="K10" s="26">
        <v>21</v>
      </c>
      <c r="L10" s="26" t="s">
        <v>24</v>
      </c>
      <c r="M10" s="28">
        <v>13</v>
      </c>
      <c r="N10" s="29">
        <f t="shared" si="0"/>
        <v>56</v>
      </c>
      <c r="O10" s="30">
        <f t="shared" si="1"/>
        <v>47</v>
      </c>
      <c r="P10" s="31">
        <f t="shared" si="2"/>
        <v>2</v>
      </c>
      <c r="Q10" s="26">
        <f t="shared" si="3"/>
        <v>1</v>
      </c>
      <c r="R10" s="46">
        <f aca="true" t="shared" si="4" ref="R10:S17">IF(P10=2,1,0)</f>
        <v>1</v>
      </c>
      <c r="S10" s="28">
        <f t="shared" si="4"/>
        <v>0</v>
      </c>
      <c r="T10" s="75"/>
      <c r="U10" s="79"/>
      <c r="V10" s="79"/>
    </row>
    <row r="11" spans="1:22" ht="30" customHeight="1">
      <c r="A11" s="79"/>
      <c r="B11" s="25" t="s">
        <v>25</v>
      </c>
      <c r="C11" s="92" t="s">
        <v>68</v>
      </c>
      <c r="D11" s="92" t="s">
        <v>51</v>
      </c>
      <c r="E11" s="26">
        <v>21</v>
      </c>
      <c r="F11" s="26" t="s">
        <v>24</v>
      </c>
      <c r="G11" s="28">
        <v>15</v>
      </c>
      <c r="H11" s="26">
        <v>15</v>
      </c>
      <c r="I11" s="26" t="s">
        <v>24</v>
      </c>
      <c r="J11" s="28">
        <v>21</v>
      </c>
      <c r="K11" s="26">
        <v>18</v>
      </c>
      <c r="L11" s="26" t="s">
        <v>24</v>
      </c>
      <c r="M11" s="28">
        <v>21</v>
      </c>
      <c r="N11" s="29">
        <f t="shared" si="0"/>
        <v>54</v>
      </c>
      <c r="O11" s="30">
        <f t="shared" si="1"/>
        <v>57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5"/>
      <c r="U11" s="79"/>
      <c r="V11" s="79"/>
    </row>
    <row r="12" spans="1:22" ht="30" customHeight="1">
      <c r="A12" s="79"/>
      <c r="B12" s="25" t="s">
        <v>21</v>
      </c>
      <c r="C12" s="92" t="s">
        <v>70</v>
      </c>
      <c r="D12" s="92" t="s">
        <v>74</v>
      </c>
      <c r="E12" s="26">
        <v>20</v>
      </c>
      <c r="F12" s="26" t="s">
        <v>24</v>
      </c>
      <c r="G12" s="28">
        <v>22</v>
      </c>
      <c r="H12" s="26">
        <v>21</v>
      </c>
      <c r="I12" s="26" t="s">
        <v>24</v>
      </c>
      <c r="J12" s="28">
        <v>13</v>
      </c>
      <c r="K12" s="26">
        <v>21</v>
      </c>
      <c r="L12" s="26" t="s">
        <v>24</v>
      </c>
      <c r="M12" s="28">
        <v>10</v>
      </c>
      <c r="N12" s="29">
        <f t="shared" si="0"/>
        <v>62</v>
      </c>
      <c r="O12" s="30">
        <f t="shared" si="1"/>
        <v>45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5"/>
      <c r="U12" s="79"/>
      <c r="V12" s="79"/>
    </row>
    <row r="13" spans="1:22" ht="30" customHeight="1">
      <c r="A13" s="79"/>
      <c r="B13" s="25" t="s">
        <v>19</v>
      </c>
      <c r="C13" s="92" t="s">
        <v>65</v>
      </c>
      <c r="D13" s="92" t="s">
        <v>49</v>
      </c>
      <c r="E13" s="26">
        <v>21</v>
      </c>
      <c r="F13" s="26" t="s">
        <v>24</v>
      </c>
      <c r="G13" s="28">
        <v>18</v>
      </c>
      <c r="H13" s="26">
        <v>21</v>
      </c>
      <c r="I13" s="26" t="s">
        <v>24</v>
      </c>
      <c r="J13" s="28">
        <v>15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33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5"/>
      <c r="U13" s="79"/>
      <c r="V13" s="79"/>
    </row>
    <row r="14" spans="1:22" ht="30" customHeight="1">
      <c r="A14" s="79"/>
      <c r="B14" s="25" t="s">
        <v>20</v>
      </c>
      <c r="C14" s="92" t="s">
        <v>67</v>
      </c>
      <c r="D14" s="92" t="s">
        <v>50</v>
      </c>
      <c r="E14" s="26">
        <v>16</v>
      </c>
      <c r="F14" s="26" t="s">
        <v>24</v>
      </c>
      <c r="G14" s="28">
        <v>21</v>
      </c>
      <c r="H14" s="26">
        <v>5</v>
      </c>
      <c r="I14" s="26" t="s">
        <v>24</v>
      </c>
      <c r="J14" s="28">
        <v>21</v>
      </c>
      <c r="K14" s="26"/>
      <c r="L14" s="26" t="s">
        <v>24</v>
      </c>
      <c r="M14" s="28"/>
      <c r="N14" s="29">
        <f t="shared" si="0"/>
        <v>21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5"/>
      <c r="U14" s="79"/>
      <c r="V14" s="79"/>
    </row>
    <row r="15" spans="1:22" ht="30" customHeight="1">
      <c r="A15" s="79"/>
      <c r="B15" s="25" t="s">
        <v>22</v>
      </c>
      <c r="C15" s="95" t="s">
        <v>71</v>
      </c>
      <c r="D15" s="92" t="s">
        <v>53</v>
      </c>
      <c r="E15" s="26">
        <v>21</v>
      </c>
      <c r="F15" s="26" t="s">
        <v>24</v>
      </c>
      <c r="G15" s="28">
        <v>18</v>
      </c>
      <c r="H15" s="26">
        <v>17</v>
      </c>
      <c r="I15" s="26" t="s">
        <v>24</v>
      </c>
      <c r="J15" s="28">
        <v>21</v>
      </c>
      <c r="K15" s="26">
        <v>16</v>
      </c>
      <c r="L15" s="26" t="s">
        <v>24</v>
      </c>
      <c r="M15" s="28">
        <v>21</v>
      </c>
      <c r="N15" s="29">
        <f t="shared" si="0"/>
        <v>54</v>
      </c>
      <c r="O15" s="30">
        <f t="shared" si="1"/>
        <v>60</v>
      </c>
      <c r="P15" s="31">
        <f t="shared" si="2"/>
        <v>1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75"/>
      <c r="U15" s="79"/>
      <c r="V15" s="79"/>
    </row>
    <row r="16" spans="1:22" ht="30" customHeight="1" thickBot="1">
      <c r="A16" s="79"/>
      <c r="B16" s="55" t="s">
        <v>23</v>
      </c>
      <c r="C16" s="94" t="s">
        <v>72</v>
      </c>
      <c r="D16" s="94" t="s">
        <v>75</v>
      </c>
      <c r="E16" s="56">
        <v>27</v>
      </c>
      <c r="F16" s="56" t="s">
        <v>24</v>
      </c>
      <c r="G16" s="57">
        <v>29</v>
      </c>
      <c r="H16" s="56">
        <v>21</v>
      </c>
      <c r="I16" s="56" t="s">
        <v>24</v>
      </c>
      <c r="J16" s="57">
        <v>17</v>
      </c>
      <c r="K16" s="56">
        <v>19</v>
      </c>
      <c r="L16" s="56" t="s">
        <v>24</v>
      </c>
      <c r="M16" s="57">
        <v>21</v>
      </c>
      <c r="N16" s="58">
        <f t="shared" si="0"/>
        <v>67</v>
      </c>
      <c r="O16" s="59">
        <f t="shared" si="1"/>
        <v>67</v>
      </c>
      <c r="P16" s="60">
        <f>IF(E16&gt;G16,1,0)+IF(H16&gt;J16,1,0)+IF(K16&gt;M16,1,0)</f>
        <v>1</v>
      </c>
      <c r="Q16" s="56">
        <f>IF(E16&lt;G16,1,0)+IF(H16&lt;J16,1,0)+IF(K16&lt;M16,1,0)</f>
        <v>2</v>
      </c>
      <c r="R16" s="61">
        <f t="shared" si="4"/>
        <v>0</v>
      </c>
      <c r="S16" s="57">
        <f t="shared" si="4"/>
        <v>1</v>
      </c>
      <c r="T16" s="76"/>
      <c r="U16" s="79"/>
      <c r="V16" s="79"/>
    </row>
    <row r="17" spans="1:22" ht="30" customHeight="1" thickBot="1">
      <c r="A17" s="79"/>
      <c r="B17" s="63" t="s">
        <v>77</v>
      </c>
      <c r="C17" s="77" t="s">
        <v>66</v>
      </c>
      <c r="D17" s="77" t="s">
        <v>47</v>
      </c>
      <c r="E17" s="65">
        <v>21</v>
      </c>
      <c r="F17" s="66" t="s">
        <v>24</v>
      </c>
      <c r="G17" s="67">
        <v>17</v>
      </c>
      <c r="H17" s="65">
        <v>11</v>
      </c>
      <c r="I17" s="66" t="s">
        <v>24</v>
      </c>
      <c r="J17" s="67">
        <v>21</v>
      </c>
      <c r="K17" s="65">
        <v>13</v>
      </c>
      <c r="L17" s="66" t="s">
        <v>24</v>
      </c>
      <c r="M17" s="67">
        <v>21</v>
      </c>
      <c r="N17" s="68">
        <f t="shared" si="0"/>
        <v>45</v>
      </c>
      <c r="O17" s="69">
        <f t="shared" si="1"/>
        <v>59</v>
      </c>
      <c r="P17" s="70">
        <f>IF(E17&gt;G17,1,0)+IF(H17&gt;J17,1,0)+IF(K17&gt;M17,1,0)</f>
        <v>1</v>
      </c>
      <c r="Q17" s="71">
        <f>IF(E17&lt;G17,1,0)+IF(H17&lt;J17,1,0)+IF(K17&lt;M17,1,0)</f>
        <v>2</v>
      </c>
      <c r="R17" s="72">
        <f t="shared" si="4"/>
        <v>0</v>
      </c>
      <c r="S17" s="73">
        <f t="shared" si="4"/>
        <v>1</v>
      </c>
      <c r="T17" s="78"/>
      <c r="U17" s="79"/>
      <c r="V17" s="79"/>
    </row>
    <row r="18" spans="1:22" ht="34.5" customHeight="1" thickBot="1">
      <c r="A18" s="79"/>
      <c r="B18" s="32" t="s">
        <v>8</v>
      </c>
      <c r="C18" s="110" t="str">
        <f>IF(R18&gt;S18,D4,IF(S18&gt;R18,D5,"remíza"))</f>
        <v>TJ Sokol Doubravka B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443</v>
      </c>
      <c r="O18" s="34">
        <f t="shared" si="5"/>
        <v>439</v>
      </c>
      <c r="P18" s="33">
        <f t="shared" si="5"/>
        <v>12</v>
      </c>
      <c r="Q18" s="35">
        <f t="shared" si="5"/>
        <v>12</v>
      </c>
      <c r="R18" s="33">
        <f t="shared" si="5"/>
        <v>4</v>
      </c>
      <c r="S18" s="34">
        <f t="shared" si="5"/>
        <v>5</v>
      </c>
      <c r="T18" s="88"/>
      <c r="U18" s="79"/>
      <c r="V18" s="79"/>
    </row>
    <row r="19" spans="1:22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  <c r="V19" s="79"/>
    </row>
    <row r="20" spans="1:22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</row>
    <row r="21" spans="1:22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  <c r="V21" s="79"/>
    </row>
    <row r="22" spans="1:22" ht="19.5" customHeight="1">
      <c r="A22" s="79"/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  <c r="V22" s="79"/>
    </row>
    <row r="23" spans="1:22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  <c r="V23" s="79"/>
    </row>
    <row r="24" spans="1:22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  <c r="V24" s="79"/>
    </row>
    <row r="25" spans="1:22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  <c r="V25" s="79"/>
    </row>
    <row r="26" spans="1:22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  <c r="V26" s="79"/>
    </row>
    <row r="27" spans="1:22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  <c r="V27" s="79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6"/>
      <c r="D3" s="97" t="s">
        <v>34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38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22" t="s">
        <v>14</v>
      </c>
      <c r="R4" s="123"/>
      <c r="S4" s="10"/>
      <c r="T4" s="51">
        <v>43176</v>
      </c>
    </row>
    <row r="5" spans="2:20" ht="19.5" customHeight="1">
      <c r="B5" s="7" t="s">
        <v>4</v>
      </c>
      <c r="C5" s="11"/>
      <c r="D5" s="105" t="s">
        <v>31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24" t="s">
        <v>2</v>
      </c>
      <c r="R5" s="125"/>
      <c r="S5" s="9"/>
      <c r="T5" s="52" t="s">
        <v>35</v>
      </c>
    </row>
    <row r="6" spans="2:20" ht="19.5" customHeight="1" thickBot="1">
      <c r="B6" s="12" t="s">
        <v>5</v>
      </c>
      <c r="C6" s="13"/>
      <c r="D6" s="112" t="s">
        <v>33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26"/>
      <c r="S6" s="53"/>
      <c r="T6" s="54" t="s">
        <v>28</v>
      </c>
    </row>
    <row r="7" spans="2:20" ht="24.75" customHeight="1">
      <c r="B7" s="14"/>
      <c r="C7" s="15" t="str">
        <f>D4</f>
        <v>TJ Sokol Doubravka A</v>
      </c>
      <c r="D7" s="15" t="str">
        <f>D5</f>
        <v>TJ Sokol Doubravka B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7"/>
      <c r="P7" s="120" t="s">
        <v>16</v>
      </c>
      <c r="Q7" s="127"/>
      <c r="R7" s="120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2" t="s">
        <v>46</v>
      </c>
      <c r="D9" s="93" t="s">
        <v>55</v>
      </c>
      <c r="E9" s="26">
        <v>21</v>
      </c>
      <c r="F9" s="27" t="s">
        <v>24</v>
      </c>
      <c r="G9" s="28">
        <v>14</v>
      </c>
      <c r="H9" s="26">
        <v>21</v>
      </c>
      <c r="I9" s="27" t="s">
        <v>24</v>
      </c>
      <c r="J9" s="28">
        <v>13</v>
      </c>
      <c r="K9" s="26"/>
      <c r="L9" s="27" t="s">
        <v>24</v>
      </c>
      <c r="M9" s="28"/>
      <c r="N9" s="29">
        <f aca="true" t="shared" si="0" ref="N9:N15">E9+H9+K9</f>
        <v>42</v>
      </c>
      <c r="O9" s="30">
        <f aca="true" t="shared" si="1" ref="O9:O15">G9+J9+M9</f>
        <v>27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18</v>
      </c>
      <c r="C10" s="92" t="s">
        <v>39</v>
      </c>
      <c r="D10" s="92" t="s">
        <v>47</v>
      </c>
      <c r="E10" s="26">
        <v>21</v>
      </c>
      <c r="F10" s="26" t="s">
        <v>24</v>
      </c>
      <c r="G10" s="28">
        <v>17</v>
      </c>
      <c r="H10" s="26">
        <v>21</v>
      </c>
      <c r="I10" s="26" t="s">
        <v>24</v>
      </c>
      <c r="J10" s="28">
        <v>9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26</v>
      </c>
      <c r="P10" s="31">
        <f t="shared" si="2"/>
        <v>2</v>
      </c>
      <c r="Q10" s="26">
        <f t="shared" si="3"/>
        <v>0</v>
      </c>
      <c r="R10" s="46">
        <f aca="true" t="shared" si="4" ref="R10:R15">IF(P10=2,1,0)</f>
        <v>1</v>
      </c>
      <c r="S10" s="28">
        <f aca="true" t="shared" si="5" ref="S10:S15">IF(Q10=2,1,0)</f>
        <v>0</v>
      </c>
      <c r="T10" s="75"/>
    </row>
    <row r="11" spans="2:20" ht="30" customHeight="1">
      <c r="B11" s="25" t="s">
        <v>25</v>
      </c>
      <c r="C11" s="92" t="s">
        <v>43</v>
      </c>
      <c r="D11" s="92" t="s">
        <v>51</v>
      </c>
      <c r="E11" s="26">
        <v>21</v>
      </c>
      <c r="F11" s="26" t="s">
        <v>24</v>
      </c>
      <c r="G11" s="28">
        <v>14</v>
      </c>
      <c r="H11" s="26">
        <v>21</v>
      </c>
      <c r="I11" s="26" t="s">
        <v>24</v>
      </c>
      <c r="J11" s="28">
        <v>13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27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5"/>
        <v>0</v>
      </c>
      <c r="T11" s="75"/>
    </row>
    <row r="12" spans="2:20" ht="30" customHeight="1">
      <c r="B12" s="25" t="s">
        <v>21</v>
      </c>
      <c r="C12" s="92" t="s">
        <v>44</v>
      </c>
      <c r="D12" s="92" t="s">
        <v>52</v>
      </c>
      <c r="E12" s="26">
        <v>15</v>
      </c>
      <c r="F12" s="26" t="s">
        <v>24</v>
      </c>
      <c r="G12" s="28">
        <v>21</v>
      </c>
      <c r="H12" s="26">
        <v>17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5"/>
        <v>1</v>
      </c>
      <c r="T12" s="75"/>
    </row>
    <row r="13" spans="2:20" ht="30" customHeight="1">
      <c r="B13" s="25" t="s">
        <v>19</v>
      </c>
      <c r="C13" s="92" t="s">
        <v>41</v>
      </c>
      <c r="D13" s="92" t="s">
        <v>49</v>
      </c>
      <c r="E13" s="26">
        <v>21</v>
      </c>
      <c r="F13" s="26" t="s">
        <v>24</v>
      </c>
      <c r="G13" s="28">
        <v>17</v>
      </c>
      <c r="H13" s="26">
        <v>21</v>
      </c>
      <c r="I13" s="26" t="s">
        <v>24</v>
      </c>
      <c r="J13" s="28">
        <v>10</v>
      </c>
      <c r="K13" s="26"/>
      <c r="L13" s="26" t="s">
        <v>24</v>
      </c>
      <c r="M13" s="28"/>
      <c r="N13" s="29">
        <f>E13+H13+K13</f>
        <v>42</v>
      </c>
      <c r="O13" s="30">
        <f>G13+J13+M13</f>
        <v>27</v>
      </c>
      <c r="P13" s="31">
        <f>IF(E13&gt;G13,1,0)+IF(H13&gt;J13,1,0)+IF(K13&gt;M13,1,0)</f>
        <v>2</v>
      </c>
      <c r="Q13" s="26">
        <f>IF(E13&lt;G13,1,0)+IF(H13&lt;J13,1,0)+IF(K13&lt;M13,1,0)</f>
        <v>0</v>
      </c>
      <c r="R13" s="46">
        <f>IF(P13=2,1,0)</f>
        <v>1</v>
      </c>
      <c r="S13" s="28">
        <f>IF(Q13=2,1,0)</f>
        <v>0</v>
      </c>
      <c r="T13" s="48"/>
    </row>
    <row r="14" spans="2:20" ht="30" customHeight="1">
      <c r="B14" s="25" t="s">
        <v>20</v>
      </c>
      <c r="C14" s="92" t="s">
        <v>42</v>
      </c>
      <c r="D14" s="92" t="s">
        <v>50</v>
      </c>
      <c r="E14" s="26">
        <v>21</v>
      </c>
      <c r="F14" s="26" t="s">
        <v>24</v>
      </c>
      <c r="G14" s="28">
        <v>17</v>
      </c>
      <c r="H14" s="26">
        <v>18</v>
      </c>
      <c r="I14" s="26" t="s">
        <v>24</v>
      </c>
      <c r="J14" s="28">
        <v>21</v>
      </c>
      <c r="K14" s="26">
        <v>21</v>
      </c>
      <c r="L14" s="26" t="s">
        <v>24</v>
      </c>
      <c r="M14" s="28">
        <v>18</v>
      </c>
      <c r="N14" s="29">
        <f t="shared" si="0"/>
        <v>60</v>
      </c>
      <c r="O14" s="30">
        <f t="shared" si="1"/>
        <v>56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5"/>
        <v>0</v>
      </c>
      <c r="T14" s="75"/>
    </row>
    <row r="15" spans="2:20" ht="30" customHeight="1">
      <c r="B15" s="25" t="s">
        <v>22</v>
      </c>
      <c r="C15" s="92" t="s">
        <v>45</v>
      </c>
      <c r="D15" s="92" t="s">
        <v>53</v>
      </c>
      <c r="E15" s="26"/>
      <c r="F15" s="26" t="s">
        <v>24</v>
      </c>
      <c r="G15" s="28"/>
      <c r="H15" s="26"/>
      <c r="I15" s="26" t="s">
        <v>24</v>
      </c>
      <c r="J15" s="28"/>
      <c r="K15" s="26"/>
      <c r="L15" s="26" t="s">
        <v>24</v>
      </c>
      <c r="M15" s="28"/>
      <c r="N15" s="29">
        <f t="shared" si="0"/>
        <v>0</v>
      </c>
      <c r="O15" s="30">
        <f t="shared" si="1"/>
        <v>0</v>
      </c>
      <c r="P15" s="31">
        <f t="shared" si="2"/>
        <v>0</v>
      </c>
      <c r="Q15" s="26">
        <f t="shared" si="3"/>
        <v>0</v>
      </c>
      <c r="R15" s="46">
        <f t="shared" si="4"/>
        <v>0</v>
      </c>
      <c r="S15" s="28">
        <f t="shared" si="5"/>
        <v>0</v>
      </c>
      <c r="T15" s="75"/>
    </row>
    <row r="16" spans="2:20" ht="30" customHeight="1" thickBot="1">
      <c r="B16" s="55" t="s">
        <v>23</v>
      </c>
      <c r="C16" s="94" t="s">
        <v>40</v>
      </c>
      <c r="D16" s="94" t="s">
        <v>54</v>
      </c>
      <c r="E16" s="56"/>
      <c r="F16" s="56" t="s">
        <v>24</v>
      </c>
      <c r="G16" s="57"/>
      <c r="H16" s="56"/>
      <c r="I16" s="56" t="s">
        <v>24</v>
      </c>
      <c r="J16" s="57"/>
      <c r="K16" s="56"/>
      <c r="L16" s="56" t="s">
        <v>24</v>
      </c>
      <c r="M16" s="57"/>
      <c r="N16" s="91">
        <f>E16+H16+K16</f>
        <v>0</v>
      </c>
      <c r="O16" s="59">
        <f>G16+J16+M16</f>
        <v>0</v>
      </c>
      <c r="P16" s="60">
        <f>IF(E16&gt;G16,1,0)+IF(H16&gt;J16,1,0)+IF(K16&gt;M16,1,0)</f>
        <v>0</v>
      </c>
      <c r="Q16" s="56">
        <f>IF(E16&lt;G16,1,0)+IF(H16&lt;J16,1,0)+IF(K16&lt;M16,1,0)</f>
        <v>0</v>
      </c>
      <c r="R16" s="61">
        <f>IF(P16=2,1,0)</f>
        <v>0</v>
      </c>
      <c r="S16" s="57">
        <f>IF(Q16=2,1,0)</f>
        <v>0</v>
      </c>
      <c r="T16" s="62"/>
    </row>
    <row r="17" spans="2:20" ht="30" customHeight="1" thickBot="1">
      <c r="B17" s="63"/>
      <c r="C17" s="64"/>
      <c r="D17" s="64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4"/>
    </row>
    <row r="18" spans="2:20" ht="34.5" customHeight="1" thickBot="1">
      <c r="B18" s="32" t="s">
        <v>8</v>
      </c>
      <c r="C18" s="110" t="str">
        <f>IF(R18&gt;S18,D4,IF(S18&gt;R18,D5,"remíza"))</f>
        <v>TJ Sokol Doubravka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6" ref="N18:S18">SUM(N9:N17)</f>
        <v>260</v>
      </c>
      <c r="O18" s="34">
        <f t="shared" si="6"/>
        <v>205</v>
      </c>
      <c r="P18" s="33">
        <f t="shared" si="6"/>
        <v>10</v>
      </c>
      <c r="Q18" s="35">
        <f t="shared" si="6"/>
        <v>3</v>
      </c>
      <c r="R18" s="33">
        <f t="shared" si="6"/>
        <v>5</v>
      </c>
      <c r="S18" s="34">
        <f t="shared" si="6"/>
        <v>1</v>
      </c>
      <c r="T18" s="49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50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50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6:R6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81"/>
      <c r="D3" s="97" t="s">
        <v>34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30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14</v>
      </c>
      <c r="R4" s="104"/>
      <c r="S4" s="82"/>
      <c r="T4" s="51">
        <v>43176</v>
      </c>
    </row>
    <row r="5" spans="2:20" ht="19.5" customHeight="1">
      <c r="B5" s="7" t="s">
        <v>4</v>
      </c>
      <c r="C5" s="83"/>
      <c r="D5" s="105" t="s">
        <v>32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8" t="s">
        <v>2</v>
      </c>
      <c r="R5" s="109"/>
      <c r="S5" s="84"/>
      <c r="T5" s="52" t="s">
        <v>35</v>
      </c>
    </row>
    <row r="6" spans="2:20" ht="19.5" customHeight="1" thickBot="1">
      <c r="B6" s="12" t="s">
        <v>5</v>
      </c>
      <c r="C6" s="13"/>
      <c r="D6" s="112" t="s">
        <v>33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3"/>
      <c r="T6" s="54" t="s">
        <v>28</v>
      </c>
    </row>
    <row r="7" spans="2:20" ht="24.75" customHeight="1">
      <c r="B7" s="14"/>
      <c r="C7" s="15" t="str">
        <f>D4</f>
        <v>USK Plzeň B</v>
      </c>
      <c r="D7" s="15" t="str">
        <f>D5</f>
        <v>BKV Plzeň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8"/>
      <c r="P7" s="120" t="s">
        <v>16</v>
      </c>
      <c r="Q7" s="128"/>
      <c r="R7" s="120" t="s">
        <v>17</v>
      </c>
      <c r="S7" s="12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</row>
    <row r="9" spans="2:20" ht="30" customHeight="1" thickTop="1">
      <c r="B9" s="25" t="s">
        <v>26</v>
      </c>
      <c r="C9" s="92" t="s">
        <v>59</v>
      </c>
      <c r="D9" s="93" t="s">
        <v>69</v>
      </c>
      <c r="E9" s="26">
        <v>21</v>
      </c>
      <c r="F9" s="27" t="s">
        <v>24</v>
      </c>
      <c r="G9" s="28">
        <v>14</v>
      </c>
      <c r="H9" s="26">
        <v>21</v>
      </c>
      <c r="I9" s="27" t="s">
        <v>24</v>
      </c>
      <c r="J9" s="28">
        <v>18</v>
      </c>
      <c r="K9" s="26"/>
      <c r="L9" s="27" t="s">
        <v>24</v>
      </c>
      <c r="M9" s="28"/>
      <c r="N9" s="29">
        <f aca="true" t="shared" si="0" ref="N9:N14">E9+H9+K9</f>
        <v>42</v>
      </c>
      <c r="O9" s="30">
        <f aca="true" t="shared" si="1" ref="O9:O14">G9+J9+M9</f>
        <v>32</v>
      </c>
      <c r="P9" s="31">
        <f aca="true" t="shared" si="2" ref="P9:P14">IF(E9&gt;G9,1,0)+IF(H9&gt;J9,1,0)+IF(K9&gt;M9,1,0)</f>
        <v>2</v>
      </c>
      <c r="Q9" s="26">
        <f aca="true" t="shared" si="3" ref="Q9:Q14"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18</v>
      </c>
      <c r="C10" s="92" t="s">
        <v>60</v>
      </c>
      <c r="D10" s="92" t="s">
        <v>64</v>
      </c>
      <c r="E10" s="26">
        <v>21</v>
      </c>
      <c r="F10" s="26" t="s">
        <v>24</v>
      </c>
      <c r="G10" s="28">
        <v>15</v>
      </c>
      <c r="H10" s="26">
        <v>10</v>
      </c>
      <c r="I10" s="26" t="s">
        <v>24</v>
      </c>
      <c r="J10" s="28">
        <v>21</v>
      </c>
      <c r="K10" s="26">
        <v>14</v>
      </c>
      <c r="L10" s="26" t="s">
        <v>24</v>
      </c>
      <c r="M10" s="28">
        <v>21</v>
      </c>
      <c r="N10" s="29">
        <f t="shared" si="0"/>
        <v>45</v>
      </c>
      <c r="O10" s="30">
        <f t="shared" si="1"/>
        <v>57</v>
      </c>
      <c r="P10" s="31">
        <f t="shared" si="2"/>
        <v>1</v>
      </c>
      <c r="Q10" s="26">
        <f t="shared" si="3"/>
        <v>2</v>
      </c>
      <c r="R10" s="46">
        <f aca="true" t="shared" si="4" ref="R10:S14">IF(P10=2,1,0)</f>
        <v>0</v>
      </c>
      <c r="S10" s="28">
        <f t="shared" si="4"/>
        <v>1</v>
      </c>
      <c r="T10" s="75"/>
    </row>
    <row r="11" spans="2:20" ht="30" customHeight="1">
      <c r="B11" s="25" t="s">
        <v>25</v>
      </c>
      <c r="C11" s="92" t="s">
        <v>58</v>
      </c>
      <c r="D11" s="92" t="s">
        <v>68</v>
      </c>
      <c r="E11" s="26">
        <v>21</v>
      </c>
      <c r="F11" s="26" t="s">
        <v>24</v>
      </c>
      <c r="G11" s="28">
        <v>15</v>
      </c>
      <c r="H11" s="26">
        <v>21</v>
      </c>
      <c r="I11" s="26" t="s">
        <v>24</v>
      </c>
      <c r="J11" s="28">
        <v>16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31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</row>
    <row r="12" spans="2:20" ht="30" customHeight="1">
      <c r="B12" s="25" t="s">
        <v>21</v>
      </c>
      <c r="C12" s="92" t="s">
        <v>61</v>
      </c>
      <c r="D12" s="92" t="s">
        <v>70</v>
      </c>
      <c r="E12" s="26">
        <v>19</v>
      </c>
      <c r="F12" s="26" t="s">
        <v>24</v>
      </c>
      <c r="G12" s="28">
        <v>21</v>
      </c>
      <c r="H12" s="26">
        <v>13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5"/>
    </row>
    <row r="13" spans="2:20" ht="30" customHeight="1">
      <c r="B13" s="25" t="s">
        <v>19</v>
      </c>
      <c r="C13" s="92" t="s">
        <v>56</v>
      </c>
      <c r="D13" s="92" t="s">
        <v>65</v>
      </c>
      <c r="E13" s="26">
        <v>13</v>
      </c>
      <c r="F13" s="26" t="s">
        <v>24</v>
      </c>
      <c r="G13" s="28">
        <v>21</v>
      </c>
      <c r="H13" s="26">
        <v>22</v>
      </c>
      <c r="I13" s="26" t="s">
        <v>24</v>
      </c>
      <c r="J13" s="28">
        <v>20</v>
      </c>
      <c r="K13" s="26">
        <v>13</v>
      </c>
      <c r="L13" s="26" t="s">
        <v>24</v>
      </c>
      <c r="M13" s="28">
        <v>21</v>
      </c>
      <c r="N13" s="29">
        <f t="shared" si="0"/>
        <v>48</v>
      </c>
      <c r="O13" s="30">
        <f t="shared" si="1"/>
        <v>62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5"/>
    </row>
    <row r="14" spans="2:20" ht="30" customHeight="1">
      <c r="B14" s="25" t="s">
        <v>20</v>
      </c>
      <c r="C14" s="92" t="s">
        <v>57</v>
      </c>
      <c r="D14" s="92" t="s">
        <v>67</v>
      </c>
      <c r="E14" s="26">
        <v>21</v>
      </c>
      <c r="F14" s="26" t="s">
        <v>24</v>
      </c>
      <c r="G14" s="28">
        <v>11</v>
      </c>
      <c r="H14" s="26">
        <v>21</v>
      </c>
      <c r="I14" s="26" t="s">
        <v>24</v>
      </c>
      <c r="J14" s="28">
        <v>15</v>
      </c>
      <c r="K14" s="26"/>
      <c r="L14" s="26" t="s">
        <v>24</v>
      </c>
      <c r="M14" s="28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5"/>
    </row>
    <row r="15" spans="2:20" ht="30" customHeight="1">
      <c r="B15" s="25" t="s">
        <v>22</v>
      </c>
      <c r="C15" s="92" t="s">
        <v>62</v>
      </c>
      <c r="D15" s="95" t="s">
        <v>71</v>
      </c>
      <c r="E15" s="26">
        <v>21</v>
      </c>
      <c r="F15" s="26" t="s">
        <v>24</v>
      </c>
      <c r="G15" s="28">
        <v>17</v>
      </c>
      <c r="H15" s="26">
        <v>21</v>
      </c>
      <c r="I15" s="26" t="s">
        <v>24</v>
      </c>
      <c r="J15" s="28">
        <v>17</v>
      </c>
      <c r="K15" s="26"/>
      <c r="L15" s="26" t="s">
        <v>24</v>
      </c>
      <c r="M15" s="28"/>
      <c r="N15" s="29">
        <f>E15+H15+K15</f>
        <v>42</v>
      </c>
      <c r="O15" s="30">
        <f>G15+J15+M15</f>
        <v>34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5"/>
    </row>
    <row r="16" spans="2:20" ht="30" customHeight="1" thickBot="1">
      <c r="B16" s="55" t="s">
        <v>23</v>
      </c>
      <c r="C16" s="94" t="s">
        <v>63</v>
      </c>
      <c r="D16" s="94" t="s">
        <v>72</v>
      </c>
      <c r="E16" s="56">
        <v>21</v>
      </c>
      <c r="F16" s="56" t="s">
        <v>24</v>
      </c>
      <c r="G16" s="57">
        <v>23</v>
      </c>
      <c r="H16" s="56">
        <v>21</v>
      </c>
      <c r="I16" s="56" t="s">
        <v>24</v>
      </c>
      <c r="J16" s="57">
        <v>11</v>
      </c>
      <c r="K16" s="56">
        <v>21</v>
      </c>
      <c r="L16" s="56" t="s">
        <v>24</v>
      </c>
      <c r="M16" s="57">
        <v>12</v>
      </c>
      <c r="N16" s="91">
        <f>E16+H16+K16</f>
        <v>63</v>
      </c>
      <c r="O16" s="59">
        <f>G16+J16+M16</f>
        <v>46</v>
      </c>
      <c r="P16" s="60">
        <f>IF(E16&gt;G16,1,0)+IF(H16&gt;J16,1,0)+IF(K16&gt;M16,1,0)</f>
        <v>2</v>
      </c>
      <c r="Q16" s="56">
        <f>IF(E16&lt;G16,1,0)+IF(H16&lt;J16,1,0)+IF(K16&lt;M16,1,0)</f>
        <v>1</v>
      </c>
      <c r="R16" s="61">
        <f>IF(P16=2,1,0)</f>
        <v>1</v>
      </c>
      <c r="S16" s="57">
        <f>IF(Q16=2,1,0)</f>
        <v>0</v>
      </c>
      <c r="T16" s="76"/>
    </row>
    <row r="17" spans="2:20" ht="30" customHeight="1" thickBot="1">
      <c r="B17" s="63"/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8"/>
    </row>
    <row r="18" spans="2:20" ht="34.5" customHeight="1" thickBot="1">
      <c r="B18" s="32" t="s">
        <v>8</v>
      </c>
      <c r="C18" s="110" t="str">
        <f>IF(R18&gt;S18,D4,IF(S18&gt;R18,D5,"remíza"))</f>
        <v>USK Plzeň B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356</v>
      </c>
      <c r="O18" s="34">
        <f t="shared" si="5"/>
        <v>330</v>
      </c>
      <c r="P18" s="33">
        <f t="shared" si="5"/>
        <v>12</v>
      </c>
      <c r="Q18" s="35">
        <f t="shared" si="5"/>
        <v>7</v>
      </c>
      <c r="R18" s="33">
        <f t="shared" si="5"/>
        <v>5</v>
      </c>
      <c r="S18" s="34">
        <f t="shared" si="5"/>
        <v>3</v>
      </c>
      <c r="T18" s="88"/>
    </row>
    <row r="19" spans="2:20" ht="15"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2.7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9.5" customHeight="1"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19.5" customHeight="1"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2:21" ht="12.75"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2018-03-17T16:52:52Z</cp:lastPrinted>
  <dcterms:created xsi:type="dcterms:W3CDTF">1996-11-18T12:18:44Z</dcterms:created>
  <dcterms:modified xsi:type="dcterms:W3CDTF">2018-03-21T08:26:22Z</dcterms:modified>
  <cp:category/>
  <cp:version/>
  <cp:contentType/>
  <cp:contentStatus/>
</cp:coreProperties>
</file>