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871" activeTab="0"/>
  </bookViews>
  <sheets>
    <sheet name="Celkové pořadí" sheetId="1" r:id="rId1"/>
    <sheet name="tabulka" sheetId="2" r:id="rId2"/>
    <sheet name="1. Aš A-Doub B" sheetId="3" r:id="rId3"/>
    <sheet name="1. Nejdek-Doub A" sheetId="4" r:id="rId4"/>
    <sheet name="2. Aš B-Nejdek" sheetId="5" r:id="rId5"/>
    <sheet name="2. Doub A-Doub B" sheetId="6" r:id="rId6"/>
    <sheet name="3. Aš A-Doub A" sheetId="7" r:id="rId7"/>
    <sheet name="3. Doub B-Aš B" sheetId="8" r:id="rId8"/>
    <sheet name="4. Aš B-Aš A" sheetId="9" r:id="rId9"/>
    <sheet name="4. Nejdek-Doub B" sheetId="10" r:id="rId10"/>
    <sheet name="5. Aš A-Nejdek" sheetId="11" r:id="rId11"/>
    <sheet name="5. Doub A-Aš B" sheetId="12" r:id="rId12"/>
  </sheets>
  <definedNames>
    <definedName name="_xlnm.Print_Area" localSheetId="2">'1. Aš A-Doub B'!$B$2:$T$25</definedName>
    <definedName name="_xlnm.Print_Area" localSheetId="3">'1. Nejdek-Doub A'!$B$2:$T$25</definedName>
    <definedName name="_xlnm.Print_Area" localSheetId="4">'2. Aš B-Nejdek'!$B$2:$T$25</definedName>
    <definedName name="_xlnm.Print_Area" localSheetId="5">'2. Doub A-Doub B'!$B$2:$T$25</definedName>
    <definedName name="_xlnm.Print_Area" localSheetId="6">'3. Aš A-Doub A'!$B$2:$T$25</definedName>
    <definedName name="_xlnm.Print_Area" localSheetId="7">'3. Doub B-Aš B'!$B$2:$T$25</definedName>
    <definedName name="_xlnm.Print_Area" localSheetId="8">'4. Aš B-Aš A'!$B$2:$T$25</definedName>
    <definedName name="_xlnm.Print_Area" localSheetId="9">'4. Nejdek-Doub B'!$B$2:$T$25</definedName>
    <definedName name="_xlnm.Print_Area" localSheetId="10">'5. Aš A-Nejdek'!$B$2:$T$25</definedName>
    <definedName name="_xlnm.Print_Area" localSheetId="11">'5. Doub A-Aš B'!$B$2:$T$25</definedName>
  </definedNames>
  <calcPr fullCalcOnLoad="1"/>
</workbook>
</file>

<file path=xl/sharedStrings.xml><?xml version="1.0" encoding="utf-8"?>
<sst xmlns="http://schemas.openxmlformats.org/spreadsheetml/2006/main" count="778" uniqueCount="137">
  <si>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</si>
  <si>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</si>
  <si>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</si>
  <si>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</si>
  <si>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</si>
  <si>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</si>
  <si>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</si>
  <si>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</si>
  <si>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</si>
  <si>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</si>
  <si>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</si>
  <si>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</si>
  <si>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</si>
  <si>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</si>
  <si>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</si>
  <si>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</si>
  <si>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</si>
  <si>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</si>
  <si>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</si>
  <si>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</si>
  <si>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</si>
  <si>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</si>
  <si>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</si>
  <si>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</si>
  <si>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1.dvouhra chlapců</t>
  </si>
  <si>
    <t>2.dvouhra chlapců</t>
  </si>
  <si>
    <t>1.dvouhra dívek</t>
  </si>
  <si>
    <t>2.dvouhra dívek</t>
  </si>
  <si>
    <t>čtyřhra chlapců</t>
  </si>
  <si>
    <t>čtyřhra  dívek</t>
  </si>
  <si>
    <t>………………………………………………………………………………………………………………………………………………………………………………………………..</t>
  </si>
  <si>
    <t>Badminton VK Aš "A"</t>
  </si>
  <si>
    <t>TJ Sokol Doubravka "A"</t>
  </si>
  <si>
    <t>Aš</t>
  </si>
  <si>
    <t>1.</t>
  </si>
  <si>
    <t>OP U15</t>
  </si>
  <si>
    <t>TJ Sokol Doubravka "B"</t>
  </si>
  <si>
    <t>TJ Jiskra Nejdek</t>
  </si>
  <si>
    <t>Flachs Dominik</t>
  </si>
  <si>
    <t>Mátl Jan</t>
  </si>
  <si>
    <t>Suchá Jitka</t>
  </si>
  <si>
    <t>Flachsová Markéta</t>
  </si>
  <si>
    <t>Kokoř Pavel - Kozák Jan</t>
  </si>
  <si>
    <t>Suchá  Jitka - Kejřová Martina</t>
  </si>
  <si>
    <t>Kokoř Pavel - Flachsová Markéta</t>
  </si>
  <si>
    <t>Zeman Lukáš</t>
  </si>
  <si>
    <t>Rataj Vojtěch</t>
  </si>
  <si>
    <t>Havlová Natálie</t>
  </si>
  <si>
    <t>Štěrbáková Sára</t>
  </si>
  <si>
    <t>Havlát Vojtěch - Rataj Vojtěch</t>
  </si>
  <si>
    <t>Fuchsová Markéta - Štěrbáková Sára</t>
  </si>
  <si>
    <t>Havlát Vojtěch - Havlová Natálie</t>
  </si>
  <si>
    <t>Bršťák Pavel</t>
  </si>
  <si>
    <t>Lešták Ladislav</t>
  </si>
  <si>
    <t>Štěříková Natálie</t>
  </si>
  <si>
    <t>Nováková Veronika</t>
  </si>
  <si>
    <t>Lešták Ladislav - Šilhan Matěj</t>
  </si>
  <si>
    <t>Štěříková N. - Nováková V.</t>
  </si>
  <si>
    <t>Bršťák Pavel - Gruberová Anna</t>
  </si>
  <si>
    <t>Svoboda Jindřich</t>
  </si>
  <si>
    <t>Pánek Adam</t>
  </si>
  <si>
    <t>Šmídová Adéla</t>
  </si>
  <si>
    <t>Šenfeldová Bára</t>
  </si>
  <si>
    <t>Pánek Adam - Sýkora Ondřej</t>
  </si>
  <si>
    <t>Nová Adéla - Šmídová Adéla</t>
  </si>
  <si>
    <t>Svoboda Jindřich - Viktorová Barbora</t>
  </si>
  <si>
    <t>Badminton VK Aš "B"</t>
  </si>
  <si>
    <t>2.</t>
  </si>
  <si>
    <t>Petra Josefiková</t>
  </si>
  <si>
    <t>3.</t>
  </si>
  <si>
    <t>Wágner Adam</t>
  </si>
  <si>
    <t>Hilf Daniel</t>
  </si>
  <si>
    <t>Bajcurová Nela</t>
  </si>
  <si>
    <t>Raithelová Natálie</t>
  </si>
  <si>
    <t>Hilf Daniel - Bado Lukáš</t>
  </si>
  <si>
    <t>Jahnová Natálie - Bajcurová Nela</t>
  </si>
  <si>
    <t>Bado Lukáš - Raithelová Natálie</t>
  </si>
  <si>
    <t>Šilhan Matěj</t>
  </si>
  <si>
    <t>Bršťák P. - Lešták L.</t>
  </si>
  <si>
    <t>Nováková V. - Štěříková N.</t>
  </si>
  <si>
    <t>Šilhan Matěj - Gruberová Anna</t>
  </si>
  <si>
    <t>Viktorová Barbora</t>
  </si>
  <si>
    <t>Pánek Adam - Svoboda Jindřich</t>
  </si>
  <si>
    <t>Sýkora O. - Viktorová B.</t>
  </si>
  <si>
    <t>Havlát Vojtěch</t>
  </si>
  <si>
    <t>Fuchsová Markéta</t>
  </si>
  <si>
    <t>Havlát V. - Rataj V.</t>
  </si>
  <si>
    <t>Fuchsová M. - Štěrbáková S.</t>
  </si>
  <si>
    <t>Zeman L. - Havlová N.</t>
  </si>
  <si>
    <t>Bajcurová</t>
  </si>
  <si>
    <t>Hilf</t>
  </si>
  <si>
    <t>Wágner</t>
  </si>
  <si>
    <t>Jahnová</t>
  </si>
  <si>
    <t>4.</t>
  </si>
  <si>
    <t>Bado Lukáš</t>
  </si>
  <si>
    <t>Jahnová Natálie</t>
  </si>
  <si>
    <t>Wágner A. - Bado L.</t>
  </si>
  <si>
    <t>Bajcurová N. - Jahnová N.</t>
  </si>
  <si>
    <t>Hilf D. - Raithelová N.</t>
  </si>
  <si>
    <t>Kokoř Pavel</t>
  </si>
  <si>
    <t>Kejřová Martina</t>
  </si>
  <si>
    <t>Kokoř P. - Mátl J.</t>
  </si>
  <si>
    <t>Kejřová M. - Flachsová M.</t>
  </si>
  <si>
    <t>Flachs D. - Suchá J.</t>
  </si>
  <si>
    <t>Nová Adéla</t>
  </si>
  <si>
    <t>Svoboda J. - Pánek A.</t>
  </si>
  <si>
    <t>Šenfeldová B. - Viktorová B.</t>
  </si>
  <si>
    <t>Sýkora O. - Šmídová A.</t>
  </si>
  <si>
    <t>Wágner A. - Hilf D.</t>
  </si>
  <si>
    <t>Bajcurová N. - Raithelová N.</t>
  </si>
  <si>
    <t>Bado L. - Raithelová N.</t>
  </si>
  <si>
    <t>Kozák Jan</t>
  </si>
  <si>
    <t>Kokoř P. - Flachs D.</t>
  </si>
  <si>
    <t>Lešták L. - Gruberová Anna</t>
  </si>
  <si>
    <t>Fuchsová M. - Havlová N.</t>
  </si>
  <si>
    <t>Zeman L. - Štěrbáková S.</t>
  </si>
  <si>
    <t>Flachs D. - Suchá Jitka</t>
  </si>
  <si>
    <t>Štěříková N. - Gruberová A.</t>
  </si>
  <si>
    <t>Bršťák P. - Nováková V.</t>
  </si>
  <si>
    <t>5.</t>
  </si>
  <si>
    <t>VK Aš "A"</t>
  </si>
  <si>
    <t>Jiskra Nejdek</t>
  </si>
  <si>
    <t>Doubravka "A"</t>
  </si>
  <si>
    <t>VK Aš "B"</t>
  </si>
  <si>
    <t>Doubravka "B"</t>
  </si>
  <si>
    <t>Počet vyhraných utkání</t>
  </si>
  <si>
    <t>POŘADÍ</t>
  </si>
  <si>
    <t>3:4</t>
  </si>
  <si>
    <t>6:1</t>
  </si>
  <si>
    <t>7:0</t>
  </si>
  <si>
    <t>4:3</t>
  </si>
  <si>
    <t>1:6</t>
  </si>
  <si>
    <t>5:2</t>
  </si>
  <si>
    <t>0:7</t>
  </si>
  <si>
    <t>2:5</t>
  </si>
  <si>
    <t>Oblastní přebor družstev žáků U15</t>
  </si>
  <si>
    <t>16.10.2016, Aš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</si>
</sst>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6" applyFont="1" applyBorder="1">
      <alignment horizontal="center" vertical="center"/>
      <protection/>
    </xf>
    <xf numFmtId="0" fontId="16" fillId="0" borderId="20" xfId="56" applyFont="1" applyBorder="1">
      <alignment horizontal="center" vertical="center"/>
      <protection/>
    </xf>
    <xf numFmtId="0" fontId="16" fillId="0" borderId="21" xfId="56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6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8" applyFont="1" applyBorder="1">
      <alignment horizontal="center" vertical="center"/>
      <protection/>
    </xf>
    <xf numFmtId="0" fontId="14" fillId="0" borderId="27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8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8" xfId="58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8" applyFont="1" applyBorder="1">
      <alignment horizontal="center" vertical="center"/>
      <protection/>
    </xf>
    <xf numFmtId="0" fontId="14" fillId="0" borderId="30" xfId="58" applyFont="1" applyBorder="1">
      <alignment horizontal="center" vertical="center"/>
      <protection/>
    </xf>
    <xf numFmtId="0" fontId="14" fillId="0" borderId="31" xfId="58" applyFont="1" applyBorder="1">
      <alignment horizontal="center" vertical="center"/>
      <protection/>
    </xf>
    <xf numFmtId="0" fontId="19" fillId="33" borderId="32" xfId="57" applyFont="1" applyFill="1" applyBorder="1">
      <alignment vertical="center"/>
      <protection/>
    </xf>
    <xf numFmtId="0" fontId="16" fillId="0" borderId="33" xfId="56" applyFont="1" applyBorder="1" applyProtection="1">
      <alignment horizontal="center" vertical="center"/>
      <protection hidden="1"/>
    </xf>
    <xf numFmtId="0" fontId="16" fillId="0" borderId="34" xfId="56" applyFont="1" applyBorder="1" applyProtection="1">
      <alignment horizontal="center" vertical="center"/>
      <protection hidden="1"/>
    </xf>
    <xf numFmtId="0" fontId="16" fillId="0" borderId="35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6" xfId="58" applyFont="1" applyBorder="1">
      <alignment horizontal="center" vertical="center"/>
      <protection/>
    </xf>
    <xf numFmtId="0" fontId="14" fillId="0" borderId="37" xfId="58" applyFont="1" applyBorder="1">
      <alignment horizontal="center" vertical="center"/>
      <protection/>
    </xf>
    <xf numFmtId="0" fontId="14" fillId="0" borderId="38" xfId="58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6" applyFont="1" applyBorder="1" applyAlignment="1">
      <alignment horizontal="left" vertical="center" indent="1"/>
      <protection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6" fillId="0" borderId="43" xfId="48" applyFont="1" applyBorder="1">
      <alignment/>
      <protection/>
    </xf>
    <xf numFmtId="0" fontId="16" fillId="0" borderId="43" xfId="48" applyFont="1" applyBorder="1" applyAlignment="1">
      <alignment horizontal="center"/>
      <protection/>
    </xf>
    <xf numFmtId="0" fontId="10" fillId="0" borderId="0" xfId="48">
      <alignment/>
      <protection/>
    </xf>
    <xf numFmtId="49" fontId="16" fillId="0" borderId="44" xfId="48" applyNumberFormat="1" applyFont="1" applyBorder="1" applyAlignment="1">
      <alignment horizontal="center"/>
      <protection/>
    </xf>
    <xf numFmtId="49" fontId="16" fillId="0" borderId="43" xfId="48" applyNumberFormat="1" applyFont="1" applyBorder="1" applyAlignment="1">
      <alignment horizontal="center"/>
      <protection/>
    </xf>
    <xf numFmtId="0" fontId="19" fillId="0" borderId="43" xfId="48" applyFont="1" applyBorder="1" applyAlignment="1">
      <alignment horizontal="center"/>
      <protection/>
    </xf>
    <xf numFmtId="0" fontId="24" fillId="0" borderId="0" xfId="48" applyFont="1">
      <alignment/>
      <protection/>
    </xf>
    <xf numFmtId="0" fontId="13" fillId="33" borderId="45" xfId="0" applyFont="1" applyFill="1" applyBorder="1" applyAlignment="1">
      <alignment horizontal="left" vertical="center"/>
    </xf>
    <xf numFmtId="0" fontId="13" fillId="33" borderId="42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6" fillId="0" borderId="48" xfId="60" applyFont="1" applyBorder="1" applyAlignment="1">
      <alignment horizontal="left" vertical="center"/>
      <protection/>
    </xf>
    <xf numFmtId="0" fontId="16" fillId="0" borderId="27" xfId="60" applyFont="1" applyBorder="1" applyAlignment="1">
      <alignment horizontal="left" vertical="center"/>
      <protection/>
    </xf>
    <xf numFmtId="0" fontId="16" fillId="0" borderId="49" xfId="60" applyFont="1" applyBorder="1" applyAlignment="1">
      <alignment horizontal="left" vertical="center"/>
      <protection/>
    </xf>
    <xf numFmtId="0" fontId="23" fillId="0" borderId="50" xfId="60" applyFont="1" applyBorder="1" applyAlignment="1">
      <alignment horizontal="left" vertical="center"/>
      <protection/>
    </xf>
    <xf numFmtId="0" fontId="23" fillId="0" borderId="51" xfId="60" applyFont="1" applyBorder="1" applyAlignment="1">
      <alignment horizontal="left" vertical="center"/>
      <protection/>
    </xf>
    <xf numFmtId="0" fontId="23" fillId="0" borderId="52" xfId="60" applyFont="1" applyBorder="1" applyAlignment="1">
      <alignment horizontal="left" vertical="center"/>
      <protection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3" fillId="0" borderId="30" xfId="57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17" fillId="0" borderId="58" xfId="39" applyFont="1" applyBorder="1" applyAlignment="1">
      <alignment horizontal="center" vertical="center"/>
      <protection/>
    </xf>
    <xf numFmtId="0" fontId="17" fillId="0" borderId="59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24" fillId="0" borderId="0" xfId="48" applyFont="1" applyBorder="1">
      <alignment/>
      <protection/>
    </xf>
    <xf numFmtId="0" fontId="10" fillId="0" borderId="0" xfId="48" applyBorder="1">
      <alignment/>
      <protection/>
    </xf>
    <xf numFmtId="0" fontId="10" fillId="0" borderId="0" xfId="48" applyBorder="1" applyAlignment="1">
      <alignment horizontal="center"/>
      <protection/>
    </xf>
    <xf numFmtId="0" fontId="10" fillId="0" borderId="0" xfId="48" applyAlignment="1">
      <alignment horizontal="center"/>
      <protection/>
    </xf>
    <xf numFmtId="20" fontId="10" fillId="0" borderId="0" xfId="48" applyNumberFormat="1" applyAlignment="1">
      <alignment horizontal="center"/>
      <protection/>
    </xf>
    <xf numFmtId="0" fontId="16" fillId="0" borderId="0" xfId="48" applyFont="1" applyAlignment="1">
      <alignment horizontal="center"/>
      <protection/>
    </xf>
    <xf numFmtId="0" fontId="16" fillId="0" borderId="0" xfId="48" applyFont="1">
      <alignment/>
      <protection/>
    </xf>
    <xf numFmtId="0" fontId="14" fillId="0" borderId="0" xfId="48" applyFont="1" applyAlignment="1">
      <alignment horizontal="center"/>
      <protection/>
    </xf>
    <xf numFmtId="0" fontId="14" fillId="0" borderId="0" xfId="48" applyFont="1">
      <alignment/>
      <protection/>
    </xf>
    <xf numFmtId="0" fontId="41" fillId="0" borderId="0" xfId="48" applyFont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Sešit1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4.375" style="70" customWidth="1"/>
    <col min="2" max="2" width="5.375" style="102" customWidth="1"/>
    <col min="3" max="3" width="27.00390625" style="70" customWidth="1"/>
    <col min="4" max="4" width="17.75390625" style="70" customWidth="1"/>
    <col min="5" max="5" width="13.75390625" style="70" customWidth="1"/>
    <col min="6" max="6" width="17.75390625" style="70" customWidth="1"/>
    <col min="7" max="7" width="27.875" style="70" customWidth="1"/>
    <col min="8" max="8" width="12.875" style="70" customWidth="1"/>
    <col min="9" max="16384" width="9.125" style="70" customWidth="1"/>
  </cols>
  <sheetData>
    <row r="1" spans="1:8" ht="18">
      <c r="A1" s="99"/>
      <c r="B1" s="101"/>
      <c r="C1" s="100"/>
      <c r="D1" s="100"/>
      <c r="E1" s="100"/>
      <c r="F1" s="100"/>
      <c r="G1" s="100"/>
      <c r="H1" s="100"/>
    </row>
    <row r="2" spans="1:8" ht="20.25">
      <c r="A2" s="108" t="s">
        <v>135</v>
      </c>
      <c r="B2" s="101"/>
      <c r="C2" s="100"/>
      <c r="D2" s="100"/>
      <c r="E2" s="100"/>
      <c r="F2" s="100"/>
      <c r="G2" s="100"/>
      <c r="H2" s="100"/>
    </row>
    <row r="3" spans="1:8" ht="18">
      <c r="A3" s="74" t="s">
        <v>136</v>
      </c>
      <c r="B3" s="101"/>
      <c r="C3" s="100"/>
      <c r="D3" s="100"/>
      <c r="E3" s="100"/>
      <c r="F3" s="100"/>
      <c r="G3" s="100"/>
      <c r="H3" s="100"/>
    </row>
    <row r="6" spans="2:3" ht="19.5" customHeight="1">
      <c r="B6" s="104" t="s">
        <v>34</v>
      </c>
      <c r="C6" s="105" t="s">
        <v>37</v>
      </c>
    </row>
    <row r="7" spans="2:3" ht="19.5" customHeight="1">
      <c r="B7" s="106" t="s">
        <v>67</v>
      </c>
      <c r="C7" s="107" t="s">
        <v>31</v>
      </c>
    </row>
    <row r="8" spans="2:3" ht="19.5" customHeight="1">
      <c r="B8" s="106" t="s">
        <v>69</v>
      </c>
      <c r="C8" s="107" t="s">
        <v>32</v>
      </c>
    </row>
    <row r="9" spans="2:3" ht="19.5" customHeight="1">
      <c r="B9" s="106" t="s">
        <v>93</v>
      </c>
      <c r="C9" s="107" t="s">
        <v>36</v>
      </c>
    </row>
    <row r="10" spans="2:3" ht="19.5" customHeight="1">
      <c r="B10" s="106" t="s">
        <v>119</v>
      </c>
      <c r="C10" s="107" t="s">
        <v>66</v>
      </c>
    </row>
    <row r="11" ht="12.75">
      <c r="B11" s="10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C1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37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>
      <c r="B5" s="7" t="s">
        <v>4</v>
      </c>
      <c r="C5" s="11"/>
      <c r="D5" s="86" t="s">
        <v>36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93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52</v>
      </c>
      <c r="D9" s="64" t="s">
        <v>84</v>
      </c>
      <c r="E9" s="29">
        <v>21</v>
      </c>
      <c r="F9" s="30" t="s">
        <v>23</v>
      </c>
      <c r="G9" s="31">
        <v>7</v>
      </c>
      <c r="H9" s="29">
        <v>21</v>
      </c>
      <c r="I9" s="30" t="s">
        <v>23</v>
      </c>
      <c r="J9" s="31">
        <v>11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18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2">
        <f>IF(P9=2,1,0)</f>
        <v>1</v>
      </c>
      <c r="S9" s="31">
        <f>IF(Q9=2,1,0)</f>
        <v>0</v>
      </c>
      <c r="T9" s="66"/>
    </row>
    <row r="10" spans="2:20" ht="30" customHeight="1">
      <c r="B10" s="28" t="s">
        <v>25</v>
      </c>
      <c r="C10" s="62" t="s">
        <v>77</v>
      </c>
      <c r="D10" s="62" t="s">
        <v>46</v>
      </c>
      <c r="E10" s="29">
        <v>21</v>
      </c>
      <c r="F10" s="29" t="s">
        <v>23</v>
      </c>
      <c r="G10" s="31">
        <v>16</v>
      </c>
      <c r="H10" s="29">
        <v>21</v>
      </c>
      <c r="I10" s="29" t="s">
        <v>23</v>
      </c>
      <c r="J10" s="31">
        <v>16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32</v>
      </c>
      <c r="P10" s="34">
        <f t="shared" si="2"/>
        <v>2</v>
      </c>
      <c r="Q10" s="29">
        <f t="shared" si="3"/>
        <v>0</v>
      </c>
      <c r="R10" s="53">
        <f aca="true" t="shared" si="4" ref="R10:S15">IF(P10=2,1,0)</f>
        <v>1</v>
      </c>
      <c r="S10" s="31">
        <f t="shared" si="4"/>
        <v>0</v>
      </c>
      <c r="T10" s="66"/>
    </row>
    <row r="11" spans="2:20" ht="30" customHeight="1">
      <c r="B11" s="28" t="s">
        <v>26</v>
      </c>
      <c r="C11" s="62" t="s">
        <v>54</v>
      </c>
      <c r="D11" s="62" t="s">
        <v>47</v>
      </c>
      <c r="E11" s="29">
        <v>21</v>
      </c>
      <c r="F11" s="29" t="s">
        <v>23</v>
      </c>
      <c r="G11" s="31">
        <v>7</v>
      </c>
      <c r="H11" s="29">
        <v>21</v>
      </c>
      <c r="I11" s="29" t="s">
        <v>23</v>
      </c>
      <c r="J11" s="31">
        <v>9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16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4"/>
        <v>0</v>
      </c>
      <c r="T11" s="66"/>
    </row>
    <row r="12" spans="2:20" ht="30" customHeight="1">
      <c r="B12" s="28" t="s">
        <v>27</v>
      </c>
      <c r="C12" s="62" t="s">
        <v>55</v>
      </c>
      <c r="D12" s="62" t="s">
        <v>85</v>
      </c>
      <c r="E12" s="29">
        <v>21</v>
      </c>
      <c r="F12" s="29" t="s">
        <v>23</v>
      </c>
      <c r="G12" s="31">
        <v>12</v>
      </c>
      <c r="H12" s="29">
        <v>21</v>
      </c>
      <c r="I12" s="29" t="s">
        <v>23</v>
      </c>
      <c r="J12" s="31">
        <v>14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26</v>
      </c>
      <c r="P12" s="34">
        <f t="shared" si="2"/>
        <v>2</v>
      </c>
      <c r="Q12" s="29">
        <f t="shared" si="3"/>
        <v>0</v>
      </c>
      <c r="R12" s="53">
        <f t="shared" si="4"/>
        <v>1</v>
      </c>
      <c r="S12" s="31">
        <f t="shared" si="4"/>
        <v>0</v>
      </c>
      <c r="T12" s="66"/>
    </row>
    <row r="13" spans="2:20" ht="30" customHeight="1">
      <c r="B13" s="28" t="s">
        <v>28</v>
      </c>
      <c r="C13" s="62" t="s">
        <v>56</v>
      </c>
      <c r="D13" s="62" t="s">
        <v>86</v>
      </c>
      <c r="E13" s="29">
        <v>26</v>
      </c>
      <c r="F13" s="29" t="s">
        <v>23</v>
      </c>
      <c r="G13" s="31">
        <v>24</v>
      </c>
      <c r="H13" s="29">
        <v>21</v>
      </c>
      <c r="I13" s="29" t="s">
        <v>23</v>
      </c>
      <c r="J13" s="31">
        <v>13</v>
      </c>
      <c r="K13" s="29"/>
      <c r="L13" s="29" t="s">
        <v>23</v>
      </c>
      <c r="M13" s="31"/>
      <c r="N13" s="32">
        <f t="shared" si="0"/>
        <v>47</v>
      </c>
      <c r="O13" s="33">
        <f t="shared" si="1"/>
        <v>37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4"/>
        <v>0</v>
      </c>
      <c r="T13" s="66"/>
    </row>
    <row r="14" spans="2:20" ht="30" customHeight="1">
      <c r="B14" s="28" t="s">
        <v>29</v>
      </c>
      <c r="C14" s="62" t="s">
        <v>57</v>
      </c>
      <c r="D14" s="62" t="s">
        <v>114</v>
      </c>
      <c r="E14" s="29">
        <v>21</v>
      </c>
      <c r="F14" s="29" t="s">
        <v>23</v>
      </c>
      <c r="G14" s="31">
        <v>5</v>
      </c>
      <c r="H14" s="29">
        <v>21</v>
      </c>
      <c r="I14" s="29" t="s">
        <v>23</v>
      </c>
      <c r="J14" s="31">
        <v>5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10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4"/>
        <v>0</v>
      </c>
      <c r="T14" s="66"/>
    </row>
    <row r="15" spans="2:20" ht="30" customHeight="1" thickBot="1">
      <c r="B15" s="35" t="s">
        <v>14</v>
      </c>
      <c r="C15" s="63" t="s">
        <v>113</v>
      </c>
      <c r="D15" s="63" t="s">
        <v>115</v>
      </c>
      <c r="E15" s="36">
        <v>21</v>
      </c>
      <c r="F15" s="37" t="s">
        <v>23</v>
      </c>
      <c r="G15" s="38">
        <v>11</v>
      </c>
      <c r="H15" s="36">
        <v>21</v>
      </c>
      <c r="I15" s="37" t="s">
        <v>23</v>
      </c>
      <c r="J15" s="38">
        <v>17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28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4">
        <f t="shared" si="4"/>
        <v>1</v>
      </c>
      <c r="S15" s="31">
        <f t="shared" si="4"/>
        <v>0</v>
      </c>
      <c r="T15" s="67"/>
    </row>
    <row r="16" spans="2:20" ht="34.5" customHeight="1" thickBot="1">
      <c r="B16" s="39" t="s">
        <v>10</v>
      </c>
      <c r="C16" s="75" t="str">
        <f>IF(R16&gt;S16,D4,IF(S16&gt;R16,D5,"remíza"))</f>
        <v>TJ Jiskra Nejdek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299</v>
      </c>
      <c r="O16" s="41">
        <f t="shared" si="5"/>
        <v>167</v>
      </c>
      <c r="P16" s="40">
        <f t="shared" si="5"/>
        <v>14</v>
      </c>
      <c r="Q16" s="42">
        <f t="shared" si="5"/>
        <v>0</v>
      </c>
      <c r="R16" s="40">
        <f t="shared" si="5"/>
        <v>7</v>
      </c>
      <c r="S16" s="41">
        <f t="shared" si="5"/>
        <v>0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Bot="1" thickTop="1">
      <c r="B4" s="7" t="s">
        <v>3</v>
      </c>
      <c r="C4" s="8"/>
      <c r="D4" s="80" t="s">
        <v>31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 thickTop="1">
      <c r="B5" s="7" t="s">
        <v>4</v>
      </c>
      <c r="C5" s="11"/>
      <c r="D5" s="80" t="s">
        <v>37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119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99</v>
      </c>
      <c r="D9" s="64" t="s">
        <v>77</v>
      </c>
      <c r="E9" s="29">
        <v>17</v>
      </c>
      <c r="F9" s="30" t="s">
        <v>23</v>
      </c>
      <c r="G9" s="31">
        <v>21</v>
      </c>
      <c r="H9" s="29">
        <v>21</v>
      </c>
      <c r="I9" s="30" t="s">
        <v>23</v>
      </c>
      <c r="J9" s="31">
        <v>11</v>
      </c>
      <c r="K9" s="29">
        <v>21</v>
      </c>
      <c r="L9" s="30" t="s">
        <v>23</v>
      </c>
      <c r="M9" s="31">
        <v>14</v>
      </c>
      <c r="N9" s="32">
        <f aca="true" t="shared" si="0" ref="N9:N15">E9+H9+K9</f>
        <v>59</v>
      </c>
      <c r="O9" s="33">
        <f aca="true" t="shared" si="1" ref="O9:O15">G9+J9+M9</f>
        <v>46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1</v>
      </c>
      <c r="R9" s="52">
        <f>IF(P9=2,1,0)</f>
        <v>1</v>
      </c>
      <c r="S9" s="31">
        <f>IF(Q9=2,1,0)</f>
        <v>0</v>
      </c>
      <c r="T9" s="56"/>
    </row>
    <row r="10" spans="2:20" ht="30" customHeight="1">
      <c r="B10" s="28" t="s">
        <v>25</v>
      </c>
      <c r="C10" s="62" t="s">
        <v>38</v>
      </c>
      <c r="D10" s="62" t="s">
        <v>53</v>
      </c>
      <c r="E10" s="29">
        <v>21</v>
      </c>
      <c r="F10" s="29" t="s">
        <v>23</v>
      </c>
      <c r="G10" s="31">
        <v>19</v>
      </c>
      <c r="H10" s="29">
        <v>18</v>
      </c>
      <c r="I10" s="29" t="s">
        <v>23</v>
      </c>
      <c r="J10" s="31">
        <v>21</v>
      </c>
      <c r="K10" s="29">
        <v>21</v>
      </c>
      <c r="L10" s="29" t="s">
        <v>23</v>
      </c>
      <c r="M10" s="31">
        <v>3</v>
      </c>
      <c r="N10" s="32">
        <f t="shared" si="0"/>
        <v>60</v>
      </c>
      <c r="O10" s="33">
        <f t="shared" si="1"/>
        <v>43</v>
      </c>
      <c r="P10" s="34">
        <f t="shared" si="2"/>
        <v>2</v>
      </c>
      <c r="Q10" s="29">
        <f t="shared" si="3"/>
        <v>1</v>
      </c>
      <c r="R10" s="53">
        <f aca="true" t="shared" si="4" ref="R10:S15">IF(P10=2,1,0)</f>
        <v>1</v>
      </c>
      <c r="S10" s="31">
        <f t="shared" si="4"/>
        <v>0</v>
      </c>
      <c r="T10" s="56"/>
    </row>
    <row r="11" spans="2:20" ht="30" customHeight="1">
      <c r="B11" s="28" t="s">
        <v>26</v>
      </c>
      <c r="C11" s="62" t="s">
        <v>100</v>
      </c>
      <c r="D11" s="62" t="s">
        <v>54</v>
      </c>
      <c r="E11" s="29">
        <v>7</v>
      </c>
      <c r="F11" s="29" t="s">
        <v>23</v>
      </c>
      <c r="G11" s="31">
        <v>21</v>
      </c>
      <c r="H11" s="29">
        <v>8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15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3">
        <f t="shared" si="4"/>
        <v>0</v>
      </c>
      <c r="S11" s="31">
        <f t="shared" si="4"/>
        <v>1</v>
      </c>
      <c r="T11" s="56"/>
    </row>
    <row r="12" spans="2:20" ht="30" customHeight="1">
      <c r="B12" s="28" t="s">
        <v>27</v>
      </c>
      <c r="C12" s="62" t="s">
        <v>40</v>
      </c>
      <c r="D12" s="62" t="s">
        <v>55</v>
      </c>
      <c r="E12" s="29">
        <v>12</v>
      </c>
      <c r="F12" s="29" t="s">
        <v>23</v>
      </c>
      <c r="G12" s="31">
        <v>21</v>
      </c>
      <c r="H12" s="29">
        <v>15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27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3">
        <f t="shared" si="4"/>
        <v>0</v>
      </c>
      <c r="S12" s="31">
        <f t="shared" si="4"/>
        <v>1</v>
      </c>
      <c r="T12" s="56"/>
    </row>
    <row r="13" spans="2:20" ht="30" customHeight="1">
      <c r="B13" s="28" t="s">
        <v>28</v>
      </c>
      <c r="C13" s="62" t="s">
        <v>101</v>
      </c>
      <c r="D13" s="62" t="s">
        <v>78</v>
      </c>
      <c r="E13" s="29">
        <v>21</v>
      </c>
      <c r="F13" s="29" t="s">
        <v>23</v>
      </c>
      <c r="G13" s="31">
        <v>14</v>
      </c>
      <c r="H13" s="29">
        <v>22</v>
      </c>
      <c r="I13" s="29" t="s">
        <v>23</v>
      </c>
      <c r="J13" s="31">
        <v>20</v>
      </c>
      <c r="K13" s="29"/>
      <c r="L13" s="29" t="s">
        <v>23</v>
      </c>
      <c r="M13" s="31"/>
      <c r="N13" s="32">
        <f t="shared" si="0"/>
        <v>43</v>
      </c>
      <c r="O13" s="33">
        <f t="shared" si="1"/>
        <v>34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4"/>
        <v>0</v>
      </c>
      <c r="T13" s="56"/>
    </row>
    <row r="14" spans="2:20" ht="30" customHeight="1">
      <c r="B14" s="28" t="s">
        <v>29</v>
      </c>
      <c r="C14" s="62" t="s">
        <v>102</v>
      </c>
      <c r="D14" s="62" t="s">
        <v>117</v>
      </c>
      <c r="E14" s="29">
        <v>12</v>
      </c>
      <c r="F14" s="29" t="s">
        <v>23</v>
      </c>
      <c r="G14" s="31">
        <v>21</v>
      </c>
      <c r="H14" s="29">
        <v>12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24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3">
        <f t="shared" si="4"/>
        <v>0</v>
      </c>
      <c r="S14" s="31">
        <f t="shared" si="4"/>
        <v>1</v>
      </c>
      <c r="T14" s="56"/>
    </row>
    <row r="15" spans="2:20" ht="30" customHeight="1" thickBot="1">
      <c r="B15" s="35" t="s">
        <v>14</v>
      </c>
      <c r="C15" s="63" t="s">
        <v>116</v>
      </c>
      <c r="D15" s="63" t="s">
        <v>118</v>
      </c>
      <c r="E15" s="36">
        <v>17</v>
      </c>
      <c r="F15" s="37" t="s">
        <v>23</v>
      </c>
      <c r="G15" s="38">
        <v>21</v>
      </c>
      <c r="H15" s="36">
        <v>21</v>
      </c>
      <c r="I15" s="37" t="s">
        <v>23</v>
      </c>
      <c r="J15" s="38">
        <v>11</v>
      </c>
      <c r="K15" s="36">
        <v>20</v>
      </c>
      <c r="L15" s="37" t="s">
        <v>23</v>
      </c>
      <c r="M15" s="38">
        <v>22</v>
      </c>
      <c r="N15" s="32">
        <f t="shared" si="0"/>
        <v>58</v>
      </c>
      <c r="O15" s="33">
        <f t="shared" si="1"/>
        <v>54</v>
      </c>
      <c r="P15" s="34">
        <f>IF(E15&gt;G15,1,0)+IF(H15&gt;J15,1,0)+IF(K15&gt;M15,1,0)</f>
        <v>1</v>
      </c>
      <c r="Q15" s="29">
        <f>IF(E15&lt;G15,1,0)+IF(H15&lt;J15,1,0)+IF(K15&lt;M15,1,0)</f>
        <v>2</v>
      </c>
      <c r="R15" s="54">
        <f t="shared" si="4"/>
        <v>0</v>
      </c>
      <c r="S15" s="31">
        <f t="shared" si="4"/>
        <v>1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TJ Jiskra Nejdek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286</v>
      </c>
      <c r="O16" s="41">
        <f t="shared" si="5"/>
        <v>303</v>
      </c>
      <c r="P16" s="40">
        <f t="shared" si="5"/>
        <v>7</v>
      </c>
      <c r="Q16" s="42">
        <f t="shared" si="5"/>
        <v>10</v>
      </c>
      <c r="R16" s="40">
        <f t="shared" si="5"/>
        <v>3</v>
      </c>
      <c r="S16" s="41">
        <f t="shared" si="5"/>
        <v>4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G35" sqref="G3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>
      <c r="B5" s="7" t="s">
        <v>4</v>
      </c>
      <c r="C5" s="11"/>
      <c r="D5" s="86" t="s">
        <v>66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119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4" t="s">
        <v>59</v>
      </c>
      <c r="D9" s="64" t="s">
        <v>94</v>
      </c>
      <c r="E9" s="29">
        <v>21</v>
      </c>
      <c r="F9" s="30" t="s">
        <v>23</v>
      </c>
      <c r="G9" s="31">
        <v>11</v>
      </c>
      <c r="H9" s="29">
        <v>21</v>
      </c>
      <c r="I9" s="30" t="s">
        <v>23</v>
      </c>
      <c r="J9" s="31">
        <v>11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22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2">
        <f>IF(P9=2,1,0)</f>
        <v>1</v>
      </c>
      <c r="S9" s="31">
        <f>IF(Q9=2,1,0)</f>
        <v>0</v>
      </c>
      <c r="T9" s="56"/>
    </row>
    <row r="10" spans="2:20" ht="30" customHeight="1">
      <c r="B10" s="28" t="s">
        <v>25</v>
      </c>
      <c r="C10" s="62" t="s">
        <v>60</v>
      </c>
      <c r="D10" s="62" t="s">
        <v>71</v>
      </c>
      <c r="E10" s="29">
        <v>21</v>
      </c>
      <c r="F10" s="29" t="s">
        <v>23</v>
      </c>
      <c r="G10" s="31">
        <v>12</v>
      </c>
      <c r="H10" s="29">
        <v>21</v>
      </c>
      <c r="I10" s="29" t="s">
        <v>23</v>
      </c>
      <c r="J10" s="31">
        <v>10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22</v>
      </c>
      <c r="P10" s="34">
        <f t="shared" si="2"/>
        <v>2</v>
      </c>
      <c r="Q10" s="29">
        <f t="shared" si="3"/>
        <v>0</v>
      </c>
      <c r="R10" s="53">
        <f aca="true" t="shared" si="4" ref="R10:S15">IF(P10=2,1,0)</f>
        <v>1</v>
      </c>
      <c r="S10" s="31">
        <f t="shared" si="4"/>
        <v>0</v>
      </c>
      <c r="T10" s="56"/>
    </row>
    <row r="11" spans="2:20" ht="30" customHeight="1">
      <c r="B11" s="28" t="s">
        <v>26</v>
      </c>
      <c r="C11" s="62" t="s">
        <v>81</v>
      </c>
      <c r="D11" s="62" t="s">
        <v>72</v>
      </c>
      <c r="E11" s="29">
        <v>21</v>
      </c>
      <c r="F11" s="29" t="s">
        <v>23</v>
      </c>
      <c r="G11" s="31">
        <v>11</v>
      </c>
      <c r="H11" s="29">
        <v>21</v>
      </c>
      <c r="I11" s="29" t="s">
        <v>23</v>
      </c>
      <c r="J11" s="31">
        <v>11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22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4"/>
        <v>0</v>
      </c>
      <c r="T11" s="56"/>
    </row>
    <row r="12" spans="2:20" ht="30" customHeight="1">
      <c r="B12" s="28" t="s">
        <v>27</v>
      </c>
      <c r="C12" s="62" t="s">
        <v>62</v>
      </c>
      <c r="D12" s="62" t="s">
        <v>73</v>
      </c>
      <c r="E12" s="29">
        <v>21</v>
      </c>
      <c r="F12" s="29" t="s">
        <v>23</v>
      </c>
      <c r="G12" s="31">
        <v>11</v>
      </c>
      <c r="H12" s="29">
        <v>21</v>
      </c>
      <c r="I12" s="29" t="s">
        <v>23</v>
      </c>
      <c r="J12" s="31">
        <v>15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26</v>
      </c>
      <c r="P12" s="34">
        <f t="shared" si="2"/>
        <v>2</v>
      </c>
      <c r="Q12" s="29">
        <f t="shared" si="3"/>
        <v>0</v>
      </c>
      <c r="R12" s="53">
        <f t="shared" si="4"/>
        <v>1</v>
      </c>
      <c r="S12" s="31">
        <f t="shared" si="4"/>
        <v>0</v>
      </c>
      <c r="T12" s="56"/>
    </row>
    <row r="13" spans="2:20" ht="30" customHeight="1">
      <c r="B13" s="28" t="s">
        <v>28</v>
      </c>
      <c r="C13" s="62" t="s">
        <v>82</v>
      </c>
      <c r="D13" s="62" t="s">
        <v>96</v>
      </c>
      <c r="E13" s="29">
        <v>21</v>
      </c>
      <c r="F13" s="29" t="s">
        <v>23</v>
      </c>
      <c r="G13" s="31">
        <v>10</v>
      </c>
      <c r="H13" s="29">
        <v>21</v>
      </c>
      <c r="I13" s="29" t="s">
        <v>23</v>
      </c>
      <c r="J13" s="31">
        <v>12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22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4"/>
        <v>0</v>
      </c>
      <c r="T13" s="56"/>
    </row>
    <row r="14" spans="2:20" ht="30" customHeight="1">
      <c r="B14" s="28" t="s">
        <v>29</v>
      </c>
      <c r="C14" s="62" t="s">
        <v>64</v>
      </c>
      <c r="D14" s="62" t="s">
        <v>97</v>
      </c>
      <c r="E14" s="29">
        <v>18</v>
      </c>
      <c r="F14" s="29" t="s">
        <v>23</v>
      </c>
      <c r="G14" s="31">
        <v>21</v>
      </c>
      <c r="H14" s="29">
        <v>21</v>
      </c>
      <c r="I14" s="29" t="s">
        <v>23</v>
      </c>
      <c r="J14" s="31">
        <v>16</v>
      </c>
      <c r="K14" s="29">
        <v>21</v>
      </c>
      <c r="L14" s="29" t="s">
        <v>23</v>
      </c>
      <c r="M14" s="31">
        <v>16</v>
      </c>
      <c r="N14" s="32">
        <f t="shared" si="0"/>
        <v>60</v>
      </c>
      <c r="O14" s="33">
        <f t="shared" si="1"/>
        <v>53</v>
      </c>
      <c r="P14" s="34">
        <f t="shared" si="2"/>
        <v>2</v>
      </c>
      <c r="Q14" s="29">
        <f t="shared" si="3"/>
        <v>1</v>
      </c>
      <c r="R14" s="53">
        <f t="shared" si="4"/>
        <v>1</v>
      </c>
      <c r="S14" s="31">
        <f t="shared" si="4"/>
        <v>0</v>
      </c>
      <c r="T14" s="56"/>
    </row>
    <row r="15" spans="2:20" ht="30" customHeight="1" thickBot="1">
      <c r="B15" s="35" t="s">
        <v>14</v>
      </c>
      <c r="C15" s="63" t="s">
        <v>83</v>
      </c>
      <c r="D15" s="63" t="s">
        <v>98</v>
      </c>
      <c r="E15" s="36">
        <v>21</v>
      </c>
      <c r="F15" s="37" t="s">
        <v>23</v>
      </c>
      <c r="G15" s="38">
        <v>17</v>
      </c>
      <c r="H15" s="36">
        <v>20</v>
      </c>
      <c r="I15" s="37" t="s">
        <v>23</v>
      </c>
      <c r="J15" s="38">
        <v>22</v>
      </c>
      <c r="K15" s="36">
        <v>21</v>
      </c>
      <c r="L15" s="37" t="s">
        <v>23</v>
      </c>
      <c r="M15" s="38">
        <v>15</v>
      </c>
      <c r="N15" s="32">
        <f t="shared" si="0"/>
        <v>62</v>
      </c>
      <c r="O15" s="33">
        <f t="shared" si="1"/>
        <v>54</v>
      </c>
      <c r="P15" s="34">
        <f>IF(E15&gt;G15,1,0)+IF(H15&gt;J15,1,0)+IF(K15&gt;M15,1,0)</f>
        <v>2</v>
      </c>
      <c r="Q15" s="29">
        <f>IF(E15&lt;G15,1,0)+IF(H15&lt;J15,1,0)+IF(K15&lt;M15,1,0)</f>
        <v>1</v>
      </c>
      <c r="R15" s="54">
        <f t="shared" si="4"/>
        <v>1</v>
      </c>
      <c r="S15" s="31">
        <f t="shared" si="4"/>
        <v>0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TJ Sokol Doubravka "A"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332</v>
      </c>
      <c r="O16" s="41">
        <f t="shared" si="5"/>
        <v>221</v>
      </c>
      <c r="P16" s="40">
        <f t="shared" si="5"/>
        <v>14</v>
      </c>
      <c r="Q16" s="42">
        <f t="shared" si="5"/>
        <v>2</v>
      </c>
      <c r="R16" s="40">
        <f t="shared" si="5"/>
        <v>7</v>
      </c>
      <c r="S16" s="41">
        <f t="shared" si="5"/>
        <v>0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18.75390625" style="70" customWidth="1"/>
    <col min="2" max="2" width="14.625" style="70" customWidth="1"/>
    <col min="3" max="3" width="17.00390625" style="70" customWidth="1"/>
    <col min="4" max="4" width="17.75390625" style="70" customWidth="1"/>
    <col min="5" max="5" width="13.75390625" style="70" customWidth="1"/>
    <col min="6" max="6" width="17.75390625" style="70" customWidth="1"/>
    <col min="7" max="7" width="27.875" style="70" customWidth="1"/>
    <col min="8" max="8" width="12.875" style="70" customWidth="1"/>
    <col min="9" max="16384" width="9.125" style="70" customWidth="1"/>
  </cols>
  <sheetData>
    <row r="1" ht="18">
      <c r="A1" s="74" t="s">
        <v>135</v>
      </c>
    </row>
    <row r="2" ht="18">
      <c r="A2" s="74" t="s">
        <v>136</v>
      </c>
    </row>
    <row r="4" spans="1:8" ht="30" customHeight="1">
      <c r="A4" s="68"/>
      <c r="B4" s="68" t="s">
        <v>120</v>
      </c>
      <c r="C4" s="68" t="s">
        <v>121</v>
      </c>
      <c r="D4" s="68" t="s">
        <v>122</v>
      </c>
      <c r="E4" s="68" t="s">
        <v>123</v>
      </c>
      <c r="F4" s="68" t="s">
        <v>124</v>
      </c>
      <c r="G4" s="69" t="s">
        <v>125</v>
      </c>
      <c r="H4" s="69" t="s">
        <v>126</v>
      </c>
    </row>
    <row r="5" spans="1:8" ht="30" customHeight="1">
      <c r="A5" s="68" t="s">
        <v>120</v>
      </c>
      <c r="B5" s="71"/>
      <c r="C5" s="72" t="s">
        <v>127</v>
      </c>
      <c r="D5" s="72" t="s">
        <v>128</v>
      </c>
      <c r="E5" s="72" t="s">
        <v>128</v>
      </c>
      <c r="F5" s="72" t="s">
        <v>129</v>
      </c>
      <c r="G5" s="69">
        <v>3</v>
      </c>
      <c r="H5" s="73" t="s">
        <v>67</v>
      </c>
    </row>
    <row r="6" spans="1:8" ht="30" customHeight="1">
      <c r="A6" s="68" t="s">
        <v>121</v>
      </c>
      <c r="B6" s="72" t="s">
        <v>130</v>
      </c>
      <c r="C6" s="71"/>
      <c r="D6" s="72" t="s">
        <v>128</v>
      </c>
      <c r="E6" s="72" t="s">
        <v>128</v>
      </c>
      <c r="F6" s="72" t="s">
        <v>129</v>
      </c>
      <c r="G6" s="69">
        <v>4</v>
      </c>
      <c r="H6" s="73" t="s">
        <v>34</v>
      </c>
    </row>
    <row r="7" spans="1:8" ht="30" customHeight="1">
      <c r="A7" s="68" t="s">
        <v>122</v>
      </c>
      <c r="B7" s="72" t="s">
        <v>131</v>
      </c>
      <c r="C7" s="72" t="s">
        <v>131</v>
      </c>
      <c r="D7" s="71"/>
      <c r="E7" s="72" t="s">
        <v>129</v>
      </c>
      <c r="F7" s="72" t="s">
        <v>132</v>
      </c>
      <c r="G7" s="69">
        <v>2</v>
      </c>
      <c r="H7" s="73" t="s">
        <v>69</v>
      </c>
    </row>
    <row r="8" spans="1:8" ht="30" customHeight="1">
      <c r="A8" s="68" t="s">
        <v>123</v>
      </c>
      <c r="B8" s="72" t="s">
        <v>131</v>
      </c>
      <c r="C8" s="72" t="s">
        <v>131</v>
      </c>
      <c r="D8" s="72" t="s">
        <v>133</v>
      </c>
      <c r="E8" s="71"/>
      <c r="F8" s="72" t="s">
        <v>134</v>
      </c>
      <c r="G8" s="69">
        <v>0</v>
      </c>
      <c r="H8" s="73" t="s">
        <v>119</v>
      </c>
    </row>
    <row r="9" spans="1:8" ht="30" customHeight="1">
      <c r="A9" s="68" t="s">
        <v>124</v>
      </c>
      <c r="B9" s="72" t="s">
        <v>133</v>
      </c>
      <c r="C9" s="72" t="s">
        <v>133</v>
      </c>
      <c r="D9" s="72" t="s">
        <v>134</v>
      </c>
      <c r="E9" s="72" t="s">
        <v>132</v>
      </c>
      <c r="F9" s="71"/>
      <c r="G9" s="69">
        <v>1</v>
      </c>
      <c r="H9" s="73" t="s">
        <v>93</v>
      </c>
    </row>
    <row r="10" ht="30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K15" sqref="K1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>
      <c r="B5" s="7" t="s">
        <v>4</v>
      </c>
      <c r="C5" s="11"/>
      <c r="D5" s="86" t="s">
        <v>36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34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38</v>
      </c>
      <c r="D9" s="64" t="s">
        <v>45</v>
      </c>
      <c r="E9" s="29">
        <v>21</v>
      </c>
      <c r="F9" s="30" t="s">
        <v>23</v>
      </c>
      <c r="G9" s="31">
        <v>12</v>
      </c>
      <c r="H9" s="29">
        <v>21</v>
      </c>
      <c r="I9" s="30" t="s">
        <v>23</v>
      </c>
      <c r="J9" s="31">
        <v>8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20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2">
        <f>IF(P9=2,1,0)</f>
        <v>1</v>
      </c>
      <c r="S9" s="31">
        <f>IF(Q9=2,1,0)</f>
        <v>0</v>
      </c>
      <c r="T9" s="56"/>
    </row>
    <row r="10" spans="2:20" ht="30" customHeight="1">
      <c r="B10" s="28" t="s">
        <v>25</v>
      </c>
      <c r="C10" s="62" t="s">
        <v>39</v>
      </c>
      <c r="D10" s="62" t="s">
        <v>46</v>
      </c>
      <c r="E10" s="29">
        <v>22</v>
      </c>
      <c r="F10" s="29" t="s">
        <v>23</v>
      </c>
      <c r="G10" s="31">
        <v>24</v>
      </c>
      <c r="H10" s="29">
        <v>21</v>
      </c>
      <c r="I10" s="29" t="s">
        <v>23</v>
      </c>
      <c r="J10" s="31">
        <v>13</v>
      </c>
      <c r="K10" s="29">
        <v>21</v>
      </c>
      <c r="L10" s="29" t="s">
        <v>23</v>
      </c>
      <c r="M10" s="31">
        <v>15</v>
      </c>
      <c r="N10" s="32">
        <f t="shared" si="0"/>
        <v>64</v>
      </c>
      <c r="O10" s="33">
        <f t="shared" si="1"/>
        <v>52</v>
      </c>
      <c r="P10" s="34">
        <f t="shared" si="2"/>
        <v>2</v>
      </c>
      <c r="Q10" s="29">
        <f t="shared" si="3"/>
        <v>1</v>
      </c>
      <c r="R10" s="53">
        <f aca="true" t="shared" si="4" ref="R10:R15">IF(P10=2,1,0)</f>
        <v>1</v>
      </c>
      <c r="S10" s="31">
        <f aca="true" t="shared" si="5" ref="S10:S15">IF(Q10=2,1,0)</f>
        <v>0</v>
      </c>
      <c r="T10" s="56"/>
    </row>
    <row r="11" spans="2:20" ht="30" customHeight="1">
      <c r="B11" s="28" t="s">
        <v>26</v>
      </c>
      <c r="C11" s="62" t="s">
        <v>40</v>
      </c>
      <c r="D11" s="62" t="s">
        <v>47</v>
      </c>
      <c r="E11" s="29">
        <v>21</v>
      </c>
      <c r="F11" s="29" t="s">
        <v>23</v>
      </c>
      <c r="G11" s="31">
        <v>9</v>
      </c>
      <c r="H11" s="29">
        <v>21</v>
      </c>
      <c r="I11" s="29" t="s">
        <v>23</v>
      </c>
      <c r="J11" s="31">
        <v>12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21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5"/>
        <v>0</v>
      </c>
      <c r="T11" s="56"/>
    </row>
    <row r="12" spans="2:20" ht="30" customHeight="1">
      <c r="B12" s="28" t="s">
        <v>27</v>
      </c>
      <c r="C12" s="62" t="s">
        <v>41</v>
      </c>
      <c r="D12" s="62" t="s">
        <v>48</v>
      </c>
      <c r="E12" s="29">
        <v>21</v>
      </c>
      <c r="F12" s="29" t="s">
        <v>23</v>
      </c>
      <c r="G12" s="31">
        <v>14</v>
      </c>
      <c r="H12" s="29">
        <v>21</v>
      </c>
      <c r="I12" s="29" t="s">
        <v>23</v>
      </c>
      <c r="J12" s="31">
        <v>12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26</v>
      </c>
      <c r="P12" s="34">
        <f t="shared" si="2"/>
        <v>2</v>
      </c>
      <c r="Q12" s="29">
        <f t="shared" si="3"/>
        <v>0</v>
      </c>
      <c r="R12" s="53">
        <f t="shared" si="4"/>
        <v>1</v>
      </c>
      <c r="S12" s="31">
        <f t="shared" si="5"/>
        <v>0</v>
      </c>
      <c r="T12" s="56"/>
    </row>
    <row r="13" spans="2:20" ht="30" customHeight="1">
      <c r="B13" s="28" t="s">
        <v>28</v>
      </c>
      <c r="C13" s="62" t="s">
        <v>42</v>
      </c>
      <c r="D13" s="62" t="s">
        <v>49</v>
      </c>
      <c r="E13" s="29">
        <v>21</v>
      </c>
      <c r="F13" s="29" t="s">
        <v>23</v>
      </c>
      <c r="G13" s="31">
        <v>17</v>
      </c>
      <c r="H13" s="29">
        <v>21</v>
      </c>
      <c r="I13" s="29" t="s">
        <v>23</v>
      </c>
      <c r="J13" s="31">
        <v>16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33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5"/>
        <v>0</v>
      </c>
      <c r="T13" s="56"/>
    </row>
    <row r="14" spans="2:20" ht="30" customHeight="1">
      <c r="B14" s="28" t="s">
        <v>29</v>
      </c>
      <c r="C14" s="62" t="s">
        <v>43</v>
      </c>
      <c r="D14" s="62" t="s">
        <v>50</v>
      </c>
      <c r="E14" s="29">
        <v>21</v>
      </c>
      <c r="F14" s="29" t="s">
        <v>23</v>
      </c>
      <c r="G14" s="31">
        <v>12</v>
      </c>
      <c r="H14" s="29">
        <v>21</v>
      </c>
      <c r="I14" s="29" t="s">
        <v>23</v>
      </c>
      <c r="J14" s="31">
        <v>11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23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5"/>
        <v>0</v>
      </c>
      <c r="T14" s="56"/>
    </row>
    <row r="15" spans="2:20" ht="30" customHeight="1" thickBot="1">
      <c r="B15" s="35" t="s">
        <v>14</v>
      </c>
      <c r="C15" s="63" t="s">
        <v>44</v>
      </c>
      <c r="D15" s="63" t="s">
        <v>51</v>
      </c>
      <c r="E15" s="36">
        <v>21</v>
      </c>
      <c r="F15" s="37" t="s">
        <v>23</v>
      </c>
      <c r="G15" s="38">
        <v>16</v>
      </c>
      <c r="H15" s="36">
        <v>22</v>
      </c>
      <c r="I15" s="37" t="s">
        <v>23</v>
      </c>
      <c r="J15" s="38">
        <v>20</v>
      </c>
      <c r="K15" s="36"/>
      <c r="L15" s="37" t="s">
        <v>23</v>
      </c>
      <c r="M15" s="38"/>
      <c r="N15" s="32">
        <f t="shared" si="0"/>
        <v>43</v>
      </c>
      <c r="O15" s="33">
        <f t="shared" si="1"/>
        <v>36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4">
        <f t="shared" si="4"/>
        <v>1</v>
      </c>
      <c r="S15" s="31">
        <f t="shared" si="5"/>
        <v>0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Badminton VK Aš "A"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6" ref="N16:S16">SUM(N9:N15)</f>
        <v>317</v>
      </c>
      <c r="O16" s="41">
        <f t="shared" si="6"/>
        <v>211</v>
      </c>
      <c r="P16" s="40">
        <f t="shared" si="6"/>
        <v>14</v>
      </c>
      <c r="Q16" s="42">
        <f t="shared" si="6"/>
        <v>1</v>
      </c>
      <c r="R16" s="40">
        <f t="shared" si="6"/>
        <v>7</v>
      </c>
      <c r="S16" s="41">
        <f t="shared" si="6"/>
        <v>0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E7:M7"/>
    <mergeCell ref="N7:O7"/>
    <mergeCell ref="P7:Q7"/>
    <mergeCell ref="R7:S7"/>
    <mergeCell ref="C16:M16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C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37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>
      <c r="B5" s="7" t="s">
        <v>4</v>
      </c>
      <c r="C5" s="11"/>
      <c r="D5" s="86" t="s">
        <v>32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34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52</v>
      </c>
      <c r="D9" s="64" t="s">
        <v>59</v>
      </c>
      <c r="E9" s="29">
        <v>21</v>
      </c>
      <c r="F9" s="30" t="s">
        <v>23</v>
      </c>
      <c r="G9" s="31">
        <v>19</v>
      </c>
      <c r="H9" s="29">
        <v>21</v>
      </c>
      <c r="I9" s="30" t="s">
        <v>23</v>
      </c>
      <c r="J9" s="31">
        <v>15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34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2">
        <f>IF(P9=2,1,0)</f>
        <v>1</v>
      </c>
      <c r="S9" s="31">
        <f>IF(Q9=2,1,0)</f>
        <v>0</v>
      </c>
      <c r="T9" s="66" t="s">
        <v>89</v>
      </c>
    </row>
    <row r="10" spans="2:20" ht="30" customHeight="1">
      <c r="B10" s="28" t="s">
        <v>25</v>
      </c>
      <c r="C10" s="62" t="s">
        <v>53</v>
      </c>
      <c r="D10" s="62" t="s">
        <v>60</v>
      </c>
      <c r="E10" s="29">
        <v>21</v>
      </c>
      <c r="F10" s="29" t="s">
        <v>23</v>
      </c>
      <c r="G10" s="31">
        <v>9</v>
      </c>
      <c r="H10" s="29">
        <v>21</v>
      </c>
      <c r="I10" s="29" t="s">
        <v>23</v>
      </c>
      <c r="J10" s="31">
        <v>13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22</v>
      </c>
      <c r="P10" s="34">
        <f t="shared" si="2"/>
        <v>2</v>
      </c>
      <c r="Q10" s="29">
        <f t="shared" si="3"/>
        <v>0</v>
      </c>
      <c r="R10" s="53">
        <f aca="true" t="shared" si="4" ref="R10:S15">IF(P10=2,1,0)</f>
        <v>1</v>
      </c>
      <c r="S10" s="31">
        <f t="shared" si="4"/>
        <v>0</v>
      </c>
      <c r="T10" s="66" t="s">
        <v>90</v>
      </c>
    </row>
    <row r="11" spans="2:20" ht="30" customHeight="1">
      <c r="B11" s="28" t="s">
        <v>26</v>
      </c>
      <c r="C11" s="62" t="s">
        <v>54</v>
      </c>
      <c r="D11" s="62" t="s">
        <v>61</v>
      </c>
      <c r="E11" s="29">
        <v>21</v>
      </c>
      <c r="F11" s="29" t="s">
        <v>23</v>
      </c>
      <c r="G11" s="31">
        <v>7</v>
      </c>
      <c r="H11" s="29">
        <v>21</v>
      </c>
      <c r="I11" s="29" t="s">
        <v>23</v>
      </c>
      <c r="J11" s="31">
        <v>5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12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4"/>
        <v>0</v>
      </c>
      <c r="T11" s="66" t="s">
        <v>91</v>
      </c>
    </row>
    <row r="12" spans="2:20" ht="30" customHeight="1">
      <c r="B12" s="28" t="s">
        <v>27</v>
      </c>
      <c r="C12" s="62" t="s">
        <v>55</v>
      </c>
      <c r="D12" s="62" t="s">
        <v>62</v>
      </c>
      <c r="E12" s="29">
        <v>21</v>
      </c>
      <c r="F12" s="29" t="s">
        <v>23</v>
      </c>
      <c r="G12" s="31">
        <v>15</v>
      </c>
      <c r="H12" s="29">
        <v>21</v>
      </c>
      <c r="I12" s="29" t="s">
        <v>23</v>
      </c>
      <c r="J12" s="31">
        <v>13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28</v>
      </c>
      <c r="P12" s="34">
        <f t="shared" si="2"/>
        <v>2</v>
      </c>
      <c r="Q12" s="29">
        <f t="shared" si="3"/>
        <v>0</v>
      </c>
      <c r="R12" s="53">
        <f t="shared" si="4"/>
        <v>1</v>
      </c>
      <c r="S12" s="31">
        <f t="shared" si="4"/>
        <v>0</v>
      </c>
      <c r="T12" s="66" t="s">
        <v>92</v>
      </c>
    </row>
    <row r="13" spans="2:20" ht="30" customHeight="1">
      <c r="B13" s="28" t="s">
        <v>28</v>
      </c>
      <c r="C13" s="62" t="s">
        <v>56</v>
      </c>
      <c r="D13" s="62" t="s">
        <v>63</v>
      </c>
      <c r="E13" s="29">
        <v>21</v>
      </c>
      <c r="F13" s="29" t="s">
        <v>23</v>
      </c>
      <c r="G13" s="31">
        <v>17</v>
      </c>
      <c r="H13" s="29">
        <v>21</v>
      </c>
      <c r="I13" s="29" t="s">
        <v>23</v>
      </c>
      <c r="J13" s="31">
        <v>6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23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4"/>
        <v>0</v>
      </c>
      <c r="T13" s="66" t="s">
        <v>91</v>
      </c>
    </row>
    <row r="14" spans="2:20" ht="30" customHeight="1">
      <c r="B14" s="28" t="s">
        <v>29</v>
      </c>
      <c r="C14" s="62" t="s">
        <v>57</v>
      </c>
      <c r="D14" s="62" t="s">
        <v>64</v>
      </c>
      <c r="E14" s="29">
        <v>21</v>
      </c>
      <c r="F14" s="29" t="s">
        <v>23</v>
      </c>
      <c r="G14" s="31">
        <v>9</v>
      </c>
      <c r="H14" s="29">
        <v>21</v>
      </c>
      <c r="I14" s="29" t="s">
        <v>23</v>
      </c>
      <c r="J14" s="31">
        <v>5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14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4"/>
        <v>0</v>
      </c>
      <c r="T14" s="66" t="s">
        <v>90</v>
      </c>
    </row>
    <row r="15" spans="2:20" ht="30" customHeight="1" thickBot="1">
      <c r="B15" s="35" t="s">
        <v>14</v>
      </c>
      <c r="C15" s="63" t="s">
        <v>58</v>
      </c>
      <c r="D15" s="63" t="s">
        <v>65</v>
      </c>
      <c r="E15" s="36">
        <v>21</v>
      </c>
      <c r="F15" s="37" t="s">
        <v>23</v>
      </c>
      <c r="G15" s="38">
        <v>18</v>
      </c>
      <c r="H15" s="36">
        <v>16</v>
      </c>
      <c r="I15" s="37" t="s">
        <v>23</v>
      </c>
      <c r="J15" s="38">
        <v>21</v>
      </c>
      <c r="K15" s="36">
        <v>11</v>
      </c>
      <c r="L15" s="37" t="s">
        <v>23</v>
      </c>
      <c r="M15" s="38">
        <v>21</v>
      </c>
      <c r="N15" s="32">
        <f t="shared" si="0"/>
        <v>48</v>
      </c>
      <c r="O15" s="33">
        <f t="shared" si="1"/>
        <v>60</v>
      </c>
      <c r="P15" s="34">
        <f>IF(E15&gt;G15,1,0)+IF(H15&gt;J15,1,0)+IF(K15&gt;M15,1,0)</f>
        <v>1</v>
      </c>
      <c r="Q15" s="29">
        <f>IF(E15&lt;G15,1,0)+IF(H15&lt;J15,1,0)+IF(K15&lt;M15,1,0)</f>
        <v>2</v>
      </c>
      <c r="R15" s="54">
        <f t="shared" si="4"/>
        <v>0</v>
      </c>
      <c r="S15" s="31">
        <f t="shared" si="4"/>
        <v>1</v>
      </c>
      <c r="T15" s="67" t="s">
        <v>91</v>
      </c>
    </row>
    <row r="16" spans="2:20" ht="34.5" customHeight="1" thickBot="1">
      <c r="B16" s="39" t="s">
        <v>10</v>
      </c>
      <c r="C16" s="75" t="str">
        <f>IF(R16&gt;S16,D4,IF(S16&gt;R16,D5,"remíza"))</f>
        <v>TJ Jiskra Nejdek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300</v>
      </c>
      <c r="O16" s="41">
        <f t="shared" si="5"/>
        <v>193</v>
      </c>
      <c r="P16" s="40">
        <f t="shared" si="5"/>
        <v>13</v>
      </c>
      <c r="Q16" s="42">
        <f t="shared" si="5"/>
        <v>2</v>
      </c>
      <c r="R16" s="40">
        <f t="shared" si="5"/>
        <v>6</v>
      </c>
      <c r="S16" s="41">
        <f t="shared" si="5"/>
        <v>1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D3:T3"/>
    <mergeCell ref="D4:P4"/>
    <mergeCell ref="Q4:R4"/>
    <mergeCell ref="C16:M16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4">
      <selection activeCell="C9" sqref="C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66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>
      <c r="B5" s="7" t="s">
        <v>4</v>
      </c>
      <c r="C5" s="11"/>
      <c r="D5" s="86" t="s">
        <v>37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67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70</v>
      </c>
      <c r="D9" s="64" t="s">
        <v>52</v>
      </c>
      <c r="E9" s="29">
        <v>8</v>
      </c>
      <c r="F9" s="30" t="s">
        <v>23</v>
      </c>
      <c r="G9" s="31">
        <v>21</v>
      </c>
      <c r="H9" s="29">
        <v>8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16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2">
        <f>IF(P9=2,1,0)</f>
        <v>0</v>
      </c>
      <c r="S9" s="31">
        <f>IF(Q9=2,1,0)</f>
        <v>1</v>
      </c>
      <c r="T9" s="56"/>
    </row>
    <row r="10" spans="2:20" ht="30" customHeight="1">
      <c r="B10" s="28" t="s">
        <v>25</v>
      </c>
      <c r="C10" s="62" t="s">
        <v>71</v>
      </c>
      <c r="D10" s="62" t="s">
        <v>77</v>
      </c>
      <c r="E10" s="29">
        <v>21</v>
      </c>
      <c r="F10" s="29" t="s">
        <v>23</v>
      </c>
      <c r="G10" s="31">
        <v>17</v>
      </c>
      <c r="H10" s="29">
        <v>15</v>
      </c>
      <c r="I10" s="29" t="s">
        <v>23</v>
      </c>
      <c r="J10" s="31">
        <v>21</v>
      </c>
      <c r="K10" s="29">
        <v>17</v>
      </c>
      <c r="L10" s="29" t="s">
        <v>23</v>
      </c>
      <c r="M10" s="31">
        <v>21</v>
      </c>
      <c r="N10" s="32">
        <f t="shared" si="0"/>
        <v>53</v>
      </c>
      <c r="O10" s="33">
        <f t="shared" si="1"/>
        <v>59</v>
      </c>
      <c r="P10" s="34">
        <f t="shared" si="2"/>
        <v>1</v>
      </c>
      <c r="Q10" s="29">
        <f t="shared" si="3"/>
        <v>2</v>
      </c>
      <c r="R10" s="53">
        <f aca="true" t="shared" si="4" ref="R10:S15">IF(P10=2,1,0)</f>
        <v>0</v>
      </c>
      <c r="S10" s="31">
        <f t="shared" si="4"/>
        <v>1</v>
      </c>
      <c r="T10" s="56"/>
    </row>
    <row r="11" spans="2:20" ht="30" customHeight="1">
      <c r="B11" s="28" t="s">
        <v>26</v>
      </c>
      <c r="C11" s="62" t="s">
        <v>72</v>
      </c>
      <c r="D11" s="62" t="s">
        <v>54</v>
      </c>
      <c r="E11" s="29">
        <v>1</v>
      </c>
      <c r="F11" s="29" t="s">
        <v>23</v>
      </c>
      <c r="G11" s="31">
        <v>21</v>
      </c>
      <c r="H11" s="29">
        <v>4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5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3">
        <f t="shared" si="4"/>
        <v>0</v>
      </c>
      <c r="S11" s="31">
        <f t="shared" si="4"/>
        <v>1</v>
      </c>
      <c r="T11" s="56"/>
    </row>
    <row r="12" spans="2:20" ht="30" customHeight="1">
      <c r="B12" s="28" t="s">
        <v>27</v>
      </c>
      <c r="C12" s="62" t="s">
        <v>73</v>
      </c>
      <c r="D12" s="62" t="s">
        <v>55</v>
      </c>
      <c r="E12" s="29">
        <v>10</v>
      </c>
      <c r="F12" s="29" t="s">
        <v>23</v>
      </c>
      <c r="G12" s="31">
        <v>21</v>
      </c>
      <c r="H12" s="29">
        <v>5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15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3">
        <f t="shared" si="4"/>
        <v>0</v>
      </c>
      <c r="S12" s="31">
        <f t="shared" si="4"/>
        <v>1</v>
      </c>
      <c r="T12" s="56"/>
    </row>
    <row r="13" spans="2:20" ht="30" customHeight="1">
      <c r="B13" s="28" t="s">
        <v>28</v>
      </c>
      <c r="C13" s="62" t="s">
        <v>74</v>
      </c>
      <c r="D13" s="62" t="s">
        <v>78</v>
      </c>
      <c r="E13" s="29">
        <v>8</v>
      </c>
      <c r="F13" s="29" t="s">
        <v>23</v>
      </c>
      <c r="G13" s="31">
        <v>21</v>
      </c>
      <c r="H13" s="29">
        <v>14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22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3">
        <f t="shared" si="4"/>
        <v>0</v>
      </c>
      <c r="S13" s="31">
        <f t="shared" si="4"/>
        <v>1</v>
      </c>
      <c r="T13" s="56"/>
    </row>
    <row r="14" spans="2:20" ht="30" customHeight="1">
      <c r="B14" s="28" t="s">
        <v>29</v>
      </c>
      <c r="C14" s="62" t="s">
        <v>75</v>
      </c>
      <c r="D14" s="62" t="s">
        <v>79</v>
      </c>
      <c r="E14" s="29">
        <v>4</v>
      </c>
      <c r="F14" s="29" t="s">
        <v>23</v>
      </c>
      <c r="G14" s="31">
        <v>21</v>
      </c>
      <c r="H14" s="29">
        <v>0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4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3">
        <f t="shared" si="4"/>
        <v>0</v>
      </c>
      <c r="S14" s="31">
        <f t="shared" si="4"/>
        <v>1</v>
      </c>
      <c r="T14" s="56"/>
    </row>
    <row r="15" spans="2:20" ht="30" customHeight="1" thickBot="1">
      <c r="B15" s="35" t="s">
        <v>14</v>
      </c>
      <c r="C15" s="63" t="s">
        <v>76</v>
      </c>
      <c r="D15" s="63" t="s">
        <v>80</v>
      </c>
      <c r="E15" s="36">
        <v>21</v>
      </c>
      <c r="F15" s="37" t="s">
        <v>23</v>
      </c>
      <c r="G15" s="38">
        <v>19</v>
      </c>
      <c r="H15" s="36">
        <v>22</v>
      </c>
      <c r="I15" s="37" t="s">
        <v>23</v>
      </c>
      <c r="J15" s="38">
        <v>20</v>
      </c>
      <c r="K15" s="36"/>
      <c r="L15" s="37" t="s">
        <v>23</v>
      </c>
      <c r="M15" s="38"/>
      <c r="N15" s="32">
        <f t="shared" si="0"/>
        <v>43</v>
      </c>
      <c r="O15" s="33">
        <f t="shared" si="1"/>
        <v>39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4">
        <f t="shared" si="4"/>
        <v>1</v>
      </c>
      <c r="S15" s="31">
        <f t="shared" si="4"/>
        <v>0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TJ Jiskra Nejdek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158</v>
      </c>
      <c r="O16" s="41">
        <f t="shared" si="5"/>
        <v>308</v>
      </c>
      <c r="P16" s="40">
        <f t="shared" si="5"/>
        <v>3</v>
      </c>
      <c r="Q16" s="42">
        <f t="shared" si="5"/>
        <v>12</v>
      </c>
      <c r="R16" s="40">
        <f t="shared" si="5"/>
        <v>1</v>
      </c>
      <c r="S16" s="41">
        <f t="shared" si="5"/>
        <v>6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D3:T3"/>
    <mergeCell ref="D4:P4"/>
    <mergeCell ref="Q4:R4"/>
    <mergeCell ref="C16:M16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7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>
      <c r="B5" s="7" t="s">
        <v>4</v>
      </c>
      <c r="C5" s="11"/>
      <c r="D5" s="86" t="s">
        <v>36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67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4" t="s">
        <v>59</v>
      </c>
      <c r="D9" s="64" t="s">
        <v>84</v>
      </c>
      <c r="E9" s="29">
        <v>21</v>
      </c>
      <c r="F9" s="30" t="s">
        <v>23</v>
      </c>
      <c r="G9" s="31">
        <v>10</v>
      </c>
      <c r="H9" s="29">
        <v>21</v>
      </c>
      <c r="I9" s="30" t="s">
        <v>23</v>
      </c>
      <c r="J9" s="31">
        <v>17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27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2">
        <f>IF(P9=2,1,0)</f>
        <v>1</v>
      </c>
      <c r="S9" s="31">
        <f>IF(Q9=2,1,0)</f>
        <v>0</v>
      </c>
      <c r="T9" s="56"/>
    </row>
    <row r="10" spans="2:20" ht="30" customHeight="1">
      <c r="B10" s="28" t="s">
        <v>25</v>
      </c>
      <c r="C10" s="62" t="s">
        <v>60</v>
      </c>
      <c r="D10" s="62" t="s">
        <v>46</v>
      </c>
      <c r="E10" s="29">
        <v>21</v>
      </c>
      <c r="F10" s="29" t="s">
        <v>23</v>
      </c>
      <c r="G10" s="31">
        <v>14</v>
      </c>
      <c r="H10" s="29">
        <v>15</v>
      </c>
      <c r="I10" s="29" t="s">
        <v>23</v>
      </c>
      <c r="J10" s="31">
        <v>21</v>
      </c>
      <c r="K10" s="29">
        <v>23</v>
      </c>
      <c r="L10" s="29" t="s">
        <v>23</v>
      </c>
      <c r="M10" s="31">
        <v>21</v>
      </c>
      <c r="N10" s="32">
        <f t="shared" si="0"/>
        <v>59</v>
      </c>
      <c r="O10" s="33">
        <f t="shared" si="1"/>
        <v>56</v>
      </c>
      <c r="P10" s="34">
        <f t="shared" si="2"/>
        <v>2</v>
      </c>
      <c r="Q10" s="29">
        <f t="shared" si="3"/>
        <v>1</v>
      </c>
      <c r="R10" s="53">
        <f aca="true" t="shared" si="4" ref="R10:S15">IF(P10=2,1,0)</f>
        <v>1</v>
      </c>
      <c r="S10" s="31">
        <f t="shared" si="4"/>
        <v>0</v>
      </c>
      <c r="T10" s="56"/>
    </row>
    <row r="11" spans="2:20" ht="30" customHeight="1">
      <c r="B11" s="28" t="s">
        <v>26</v>
      </c>
      <c r="C11" s="62" t="s">
        <v>81</v>
      </c>
      <c r="D11" s="62" t="s">
        <v>47</v>
      </c>
      <c r="E11" s="29">
        <v>21</v>
      </c>
      <c r="F11" s="29" t="s">
        <v>23</v>
      </c>
      <c r="G11" s="31">
        <v>15</v>
      </c>
      <c r="H11" s="29">
        <v>21</v>
      </c>
      <c r="I11" s="29" t="s">
        <v>23</v>
      </c>
      <c r="J11" s="31">
        <v>14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29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4"/>
        <v>0</v>
      </c>
      <c r="T11" s="56"/>
    </row>
    <row r="12" spans="2:20" ht="30" customHeight="1">
      <c r="B12" s="28" t="s">
        <v>27</v>
      </c>
      <c r="C12" s="62" t="s">
        <v>62</v>
      </c>
      <c r="D12" s="62" t="s">
        <v>85</v>
      </c>
      <c r="E12" s="29">
        <v>19</v>
      </c>
      <c r="F12" s="29" t="s">
        <v>23</v>
      </c>
      <c r="G12" s="31">
        <v>21</v>
      </c>
      <c r="H12" s="29">
        <v>18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37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3">
        <f t="shared" si="4"/>
        <v>0</v>
      </c>
      <c r="S12" s="31">
        <f t="shared" si="4"/>
        <v>1</v>
      </c>
      <c r="T12" s="56"/>
    </row>
    <row r="13" spans="2:20" ht="30" customHeight="1">
      <c r="B13" s="28" t="s">
        <v>28</v>
      </c>
      <c r="C13" s="62" t="s">
        <v>82</v>
      </c>
      <c r="D13" s="62" t="s">
        <v>86</v>
      </c>
      <c r="E13" s="29">
        <v>11</v>
      </c>
      <c r="F13" s="29" t="s">
        <v>23</v>
      </c>
      <c r="G13" s="31">
        <v>21</v>
      </c>
      <c r="H13" s="29">
        <v>21</v>
      </c>
      <c r="I13" s="29" t="s">
        <v>23</v>
      </c>
      <c r="J13" s="31">
        <v>14</v>
      </c>
      <c r="K13" s="29">
        <v>15</v>
      </c>
      <c r="L13" s="29" t="s">
        <v>23</v>
      </c>
      <c r="M13" s="31">
        <v>21</v>
      </c>
      <c r="N13" s="32">
        <f t="shared" si="0"/>
        <v>47</v>
      </c>
      <c r="O13" s="33">
        <f t="shared" si="1"/>
        <v>56</v>
      </c>
      <c r="P13" s="34">
        <f t="shared" si="2"/>
        <v>1</v>
      </c>
      <c r="Q13" s="29">
        <f t="shared" si="3"/>
        <v>2</v>
      </c>
      <c r="R13" s="53">
        <f t="shared" si="4"/>
        <v>0</v>
      </c>
      <c r="S13" s="31">
        <f t="shared" si="4"/>
        <v>1</v>
      </c>
      <c r="T13" s="56"/>
    </row>
    <row r="14" spans="2:20" ht="30" customHeight="1">
      <c r="B14" s="28" t="s">
        <v>29</v>
      </c>
      <c r="C14" s="62" t="s">
        <v>64</v>
      </c>
      <c r="D14" s="62" t="s">
        <v>87</v>
      </c>
      <c r="E14" s="29">
        <v>21</v>
      </c>
      <c r="F14" s="29" t="s">
        <v>23</v>
      </c>
      <c r="G14" s="31">
        <v>13</v>
      </c>
      <c r="H14" s="29">
        <v>21</v>
      </c>
      <c r="I14" s="29" t="s">
        <v>23</v>
      </c>
      <c r="J14" s="31">
        <v>18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31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4"/>
        <v>0</v>
      </c>
      <c r="T14" s="56"/>
    </row>
    <row r="15" spans="2:20" ht="30" customHeight="1" thickBot="1">
      <c r="B15" s="35" t="s">
        <v>14</v>
      </c>
      <c r="C15" s="63" t="s">
        <v>83</v>
      </c>
      <c r="D15" s="63" t="s">
        <v>88</v>
      </c>
      <c r="E15" s="36">
        <v>18</v>
      </c>
      <c r="F15" s="37" t="s">
        <v>23</v>
      </c>
      <c r="G15" s="38">
        <v>21</v>
      </c>
      <c r="H15" s="36">
        <v>21</v>
      </c>
      <c r="I15" s="37" t="s">
        <v>23</v>
      </c>
      <c r="J15" s="38">
        <v>19</v>
      </c>
      <c r="K15" s="36">
        <v>21</v>
      </c>
      <c r="L15" s="37" t="s">
        <v>23</v>
      </c>
      <c r="M15" s="38">
        <v>7</v>
      </c>
      <c r="N15" s="32">
        <f t="shared" si="0"/>
        <v>60</v>
      </c>
      <c r="O15" s="33">
        <f t="shared" si="1"/>
        <v>47</v>
      </c>
      <c r="P15" s="34">
        <f>IF(E15&gt;G15,1,0)+IF(H15&gt;J15,1,0)+IF(K15&gt;M15,1,0)</f>
        <v>2</v>
      </c>
      <c r="Q15" s="29">
        <f>IF(E15&lt;G15,1,0)+IF(H15&lt;J15,1,0)+IF(K15&lt;M15,1,0)</f>
        <v>1</v>
      </c>
      <c r="R15" s="54">
        <f t="shared" si="4"/>
        <v>1</v>
      </c>
      <c r="S15" s="31">
        <f t="shared" si="4"/>
        <v>0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TJ Sokol Doubravka "A"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329</v>
      </c>
      <c r="O16" s="41">
        <f t="shared" si="5"/>
        <v>288</v>
      </c>
      <c r="P16" s="40">
        <f t="shared" si="5"/>
        <v>11</v>
      </c>
      <c r="Q16" s="42">
        <f t="shared" si="5"/>
        <v>6</v>
      </c>
      <c r="R16" s="40">
        <f t="shared" si="5"/>
        <v>5</v>
      </c>
      <c r="S16" s="41">
        <f t="shared" si="5"/>
        <v>2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D3:T3"/>
    <mergeCell ref="D4:P4"/>
    <mergeCell ref="Q4:R4"/>
    <mergeCell ref="C16:M16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7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>
      <c r="B5" s="7" t="s">
        <v>4</v>
      </c>
      <c r="C5" s="11"/>
      <c r="D5" s="86" t="s">
        <v>32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69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99</v>
      </c>
      <c r="D9" s="64" t="s">
        <v>59</v>
      </c>
      <c r="E9" s="29">
        <v>21</v>
      </c>
      <c r="F9" s="30" t="s">
        <v>23</v>
      </c>
      <c r="G9" s="31">
        <v>15</v>
      </c>
      <c r="H9" s="29">
        <v>21</v>
      </c>
      <c r="I9" s="30" t="s">
        <v>23</v>
      </c>
      <c r="J9" s="31">
        <v>16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31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52">
        <f>IF(P9=2,1,0)</f>
        <v>1</v>
      </c>
      <c r="S9" s="31">
        <f>IF(Q9=2,1,0)</f>
        <v>0</v>
      </c>
      <c r="T9" s="56"/>
    </row>
    <row r="10" spans="2:20" ht="30" customHeight="1">
      <c r="B10" s="28" t="s">
        <v>25</v>
      </c>
      <c r="C10" s="62" t="s">
        <v>38</v>
      </c>
      <c r="D10" s="62" t="s">
        <v>60</v>
      </c>
      <c r="E10" s="29">
        <v>21</v>
      </c>
      <c r="F10" s="29" t="s">
        <v>23</v>
      </c>
      <c r="G10" s="31">
        <v>9</v>
      </c>
      <c r="H10" s="29">
        <v>21</v>
      </c>
      <c r="I10" s="29" t="s">
        <v>23</v>
      </c>
      <c r="J10" s="31">
        <v>9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18</v>
      </c>
      <c r="P10" s="34">
        <f t="shared" si="2"/>
        <v>2</v>
      </c>
      <c r="Q10" s="29">
        <f t="shared" si="3"/>
        <v>0</v>
      </c>
      <c r="R10" s="53">
        <f aca="true" t="shared" si="4" ref="R10:S15">IF(P10=2,1,0)</f>
        <v>1</v>
      </c>
      <c r="S10" s="31">
        <f t="shared" si="4"/>
        <v>0</v>
      </c>
      <c r="T10" s="56"/>
    </row>
    <row r="11" spans="2:20" ht="30" customHeight="1">
      <c r="B11" s="28" t="s">
        <v>26</v>
      </c>
      <c r="C11" s="62" t="s">
        <v>100</v>
      </c>
      <c r="D11" s="62" t="s">
        <v>81</v>
      </c>
      <c r="E11" s="29">
        <v>16</v>
      </c>
      <c r="F11" s="29" t="s">
        <v>23</v>
      </c>
      <c r="G11" s="31">
        <v>21</v>
      </c>
      <c r="H11" s="29">
        <v>9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25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3">
        <f t="shared" si="4"/>
        <v>0</v>
      </c>
      <c r="S11" s="31">
        <f t="shared" si="4"/>
        <v>1</v>
      </c>
      <c r="T11" s="56"/>
    </row>
    <row r="12" spans="2:20" ht="30" customHeight="1">
      <c r="B12" s="28" t="s">
        <v>27</v>
      </c>
      <c r="C12" s="62" t="s">
        <v>40</v>
      </c>
      <c r="D12" s="62" t="s">
        <v>104</v>
      </c>
      <c r="E12" s="29">
        <v>21</v>
      </c>
      <c r="F12" s="29" t="s">
        <v>23</v>
      </c>
      <c r="G12" s="31">
        <v>11</v>
      </c>
      <c r="H12" s="29">
        <v>21</v>
      </c>
      <c r="I12" s="29" t="s">
        <v>23</v>
      </c>
      <c r="J12" s="31">
        <v>16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27</v>
      </c>
      <c r="P12" s="34">
        <f t="shared" si="2"/>
        <v>2</v>
      </c>
      <c r="Q12" s="29">
        <f t="shared" si="3"/>
        <v>0</v>
      </c>
      <c r="R12" s="53">
        <f t="shared" si="4"/>
        <v>1</v>
      </c>
      <c r="S12" s="31">
        <f t="shared" si="4"/>
        <v>0</v>
      </c>
      <c r="T12" s="56"/>
    </row>
    <row r="13" spans="2:20" ht="30" customHeight="1">
      <c r="B13" s="28" t="s">
        <v>28</v>
      </c>
      <c r="C13" s="62" t="s">
        <v>101</v>
      </c>
      <c r="D13" s="62" t="s">
        <v>105</v>
      </c>
      <c r="E13" s="29">
        <v>21</v>
      </c>
      <c r="F13" s="29" t="s">
        <v>23</v>
      </c>
      <c r="G13" s="31">
        <v>8</v>
      </c>
      <c r="H13" s="29">
        <v>21</v>
      </c>
      <c r="I13" s="29" t="s">
        <v>23</v>
      </c>
      <c r="J13" s="31">
        <v>13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21</v>
      </c>
      <c r="P13" s="34">
        <f t="shared" si="2"/>
        <v>2</v>
      </c>
      <c r="Q13" s="29">
        <f t="shared" si="3"/>
        <v>0</v>
      </c>
      <c r="R13" s="53">
        <f t="shared" si="4"/>
        <v>1</v>
      </c>
      <c r="S13" s="31">
        <f t="shared" si="4"/>
        <v>0</v>
      </c>
      <c r="T13" s="56"/>
    </row>
    <row r="14" spans="2:20" ht="30" customHeight="1">
      <c r="B14" s="28" t="s">
        <v>29</v>
      </c>
      <c r="C14" s="62" t="s">
        <v>102</v>
      </c>
      <c r="D14" s="62" t="s">
        <v>106</v>
      </c>
      <c r="E14" s="29">
        <v>13</v>
      </c>
      <c r="F14" s="29" t="s">
        <v>23</v>
      </c>
      <c r="G14" s="31">
        <v>21</v>
      </c>
      <c r="H14" s="29">
        <v>21</v>
      </c>
      <c r="I14" s="29" t="s">
        <v>23</v>
      </c>
      <c r="J14" s="31">
        <v>14</v>
      </c>
      <c r="K14" s="29">
        <v>22</v>
      </c>
      <c r="L14" s="29" t="s">
        <v>23</v>
      </c>
      <c r="M14" s="31">
        <v>20</v>
      </c>
      <c r="N14" s="32">
        <f t="shared" si="0"/>
        <v>56</v>
      </c>
      <c r="O14" s="33">
        <f t="shared" si="1"/>
        <v>55</v>
      </c>
      <c r="P14" s="34">
        <f t="shared" si="2"/>
        <v>2</v>
      </c>
      <c r="Q14" s="29">
        <f t="shared" si="3"/>
        <v>1</v>
      </c>
      <c r="R14" s="53">
        <f t="shared" si="4"/>
        <v>1</v>
      </c>
      <c r="S14" s="31">
        <f t="shared" si="4"/>
        <v>0</v>
      </c>
      <c r="T14" s="56"/>
    </row>
    <row r="15" spans="2:20" ht="30" customHeight="1" thickBot="1">
      <c r="B15" s="35" t="s">
        <v>14</v>
      </c>
      <c r="C15" s="63" t="s">
        <v>103</v>
      </c>
      <c r="D15" s="63" t="s">
        <v>107</v>
      </c>
      <c r="E15" s="36">
        <v>21</v>
      </c>
      <c r="F15" s="37" t="s">
        <v>23</v>
      </c>
      <c r="G15" s="38">
        <v>11</v>
      </c>
      <c r="H15" s="36">
        <v>21</v>
      </c>
      <c r="I15" s="37" t="s">
        <v>23</v>
      </c>
      <c r="J15" s="38">
        <v>18</v>
      </c>
      <c r="K15" s="36"/>
      <c r="L15" s="37" t="s">
        <v>23</v>
      </c>
      <c r="M15" s="38"/>
      <c r="N15" s="32">
        <f t="shared" si="0"/>
        <v>42</v>
      </c>
      <c r="O15" s="33">
        <f t="shared" si="1"/>
        <v>29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4">
        <f t="shared" si="4"/>
        <v>1</v>
      </c>
      <c r="S15" s="31">
        <f t="shared" si="4"/>
        <v>0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Badminton VK Aš "A"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291</v>
      </c>
      <c r="O16" s="41">
        <f t="shared" si="5"/>
        <v>223</v>
      </c>
      <c r="P16" s="40">
        <f t="shared" si="5"/>
        <v>12</v>
      </c>
      <c r="Q16" s="42">
        <f t="shared" si="5"/>
        <v>3</v>
      </c>
      <c r="R16" s="40">
        <f t="shared" si="5"/>
        <v>6</v>
      </c>
      <c r="S16" s="41">
        <f t="shared" si="5"/>
        <v>1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D3:T3"/>
    <mergeCell ref="D4:P4"/>
    <mergeCell ref="Q4:R4"/>
    <mergeCell ref="C16:M16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Bot="1" thickTop="1">
      <c r="B4" s="7" t="s">
        <v>3</v>
      </c>
      <c r="C4" s="8"/>
      <c r="D4" s="80" t="s">
        <v>36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 thickTop="1">
      <c r="B5" s="7" t="s">
        <v>4</v>
      </c>
      <c r="C5" s="11"/>
      <c r="D5" s="80" t="s">
        <v>66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69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45</v>
      </c>
      <c r="D9" s="64" t="s">
        <v>94</v>
      </c>
      <c r="E9" s="29">
        <v>21</v>
      </c>
      <c r="F9" s="30" t="s">
        <v>23</v>
      </c>
      <c r="G9" s="31">
        <v>18</v>
      </c>
      <c r="H9" s="29">
        <v>11</v>
      </c>
      <c r="I9" s="30" t="s">
        <v>23</v>
      </c>
      <c r="J9" s="31">
        <v>21</v>
      </c>
      <c r="K9" s="29">
        <v>11</v>
      </c>
      <c r="L9" s="30" t="s">
        <v>23</v>
      </c>
      <c r="M9" s="31">
        <v>21</v>
      </c>
      <c r="N9" s="32">
        <f aca="true" t="shared" si="0" ref="N9:N15">E9+H9+K9</f>
        <v>43</v>
      </c>
      <c r="O9" s="33">
        <f aca="true" t="shared" si="1" ref="O9:O15">G9+J9+M9</f>
        <v>60</v>
      </c>
      <c r="P9" s="34">
        <f aca="true" t="shared" si="2" ref="P9:P14">IF(E9&gt;G9,1,0)+IF(H9&gt;J9,1,0)+IF(K9&gt;M9,1,0)</f>
        <v>1</v>
      </c>
      <c r="Q9" s="29">
        <f aca="true" t="shared" si="3" ref="Q9:Q14">IF(E9&lt;G9,1,0)+IF(H9&lt;J9,1,0)+IF(K9&lt;M9,1,0)</f>
        <v>2</v>
      </c>
      <c r="R9" s="52">
        <f>IF(P9=2,1,0)</f>
        <v>0</v>
      </c>
      <c r="S9" s="31">
        <f>IF(Q9=2,1,0)</f>
        <v>1</v>
      </c>
      <c r="T9" s="56"/>
    </row>
    <row r="10" spans="2:20" ht="30" customHeight="1">
      <c r="B10" s="28" t="s">
        <v>25</v>
      </c>
      <c r="C10" s="62" t="s">
        <v>84</v>
      </c>
      <c r="D10" s="62" t="s">
        <v>71</v>
      </c>
      <c r="E10" s="29">
        <v>21</v>
      </c>
      <c r="F10" s="29" t="s">
        <v>23</v>
      </c>
      <c r="G10" s="31">
        <v>12</v>
      </c>
      <c r="H10" s="29">
        <v>21</v>
      </c>
      <c r="I10" s="29" t="s">
        <v>23</v>
      </c>
      <c r="J10" s="31">
        <v>11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23</v>
      </c>
      <c r="P10" s="34">
        <f t="shared" si="2"/>
        <v>2</v>
      </c>
      <c r="Q10" s="29">
        <f t="shared" si="3"/>
        <v>0</v>
      </c>
      <c r="R10" s="53">
        <f aca="true" t="shared" si="4" ref="R10:S15">IF(P10=2,1,0)</f>
        <v>1</v>
      </c>
      <c r="S10" s="31">
        <f t="shared" si="4"/>
        <v>0</v>
      </c>
      <c r="T10" s="56"/>
    </row>
    <row r="11" spans="2:20" ht="30" customHeight="1">
      <c r="B11" s="28" t="s">
        <v>26</v>
      </c>
      <c r="C11" s="62" t="s">
        <v>47</v>
      </c>
      <c r="D11" s="62" t="s">
        <v>95</v>
      </c>
      <c r="E11" s="29">
        <v>21</v>
      </c>
      <c r="F11" s="29" t="s">
        <v>23</v>
      </c>
      <c r="G11" s="31">
        <v>12</v>
      </c>
      <c r="H11" s="29">
        <v>21</v>
      </c>
      <c r="I11" s="29" t="s">
        <v>23</v>
      </c>
      <c r="J11" s="31">
        <v>12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24</v>
      </c>
      <c r="P11" s="34">
        <f t="shared" si="2"/>
        <v>2</v>
      </c>
      <c r="Q11" s="29">
        <f t="shared" si="3"/>
        <v>0</v>
      </c>
      <c r="R11" s="53">
        <f t="shared" si="4"/>
        <v>1</v>
      </c>
      <c r="S11" s="31">
        <f t="shared" si="4"/>
        <v>0</v>
      </c>
      <c r="T11" s="56"/>
    </row>
    <row r="12" spans="2:20" ht="30" customHeight="1">
      <c r="B12" s="28" t="s">
        <v>27</v>
      </c>
      <c r="C12" s="62" t="s">
        <v>85</v>
      </c>
      <c r="D12" s="62" t="s">
        <v>73</v>
      </c>
      <c r="E12" s="29">
        <v>21</v>
      </c>
      <c r="F12" s="29" t="s">
        <v>23</v>
      </c>
      <c r="G12" s="31">
        <v>16</v>
      </c>
      <c r="H12" s="29">
        <v>22</v>
      </c>
      <c r="I12" s="29" t="s">
        <v>23</v>
      </c>
      <c r="J12" s="31">
        <v>20</v>
      </c>
      <c r="K12" s="29"/>
      <c r="L12" s="29" t="s">
        <v>23</v>
      </c>
      <c r="M12" s="31"/>
      <c r="N12" s="32">
        <f t="shared" si="0"/>
        <v>43</v>
      </c>
      <c r="O12" s="33">
        <f t="shared" si="1"/>
        <v>36</v>
      </c>
      <c r="P12" s="34">
        <f t="shared" si="2"/>
        <v>2</v>
      </c>
      <c r="Q12" s="29">
        <f t="shared" si="3"/>
        <v>0</v>
      </c>
      <c r="R12" s="53">
        <f t="shared" si="4"/>
        <v>1</v>
      </c>
      <c r="S12" s="31">
        <f t="shared" si="4"/>
        <v>0</v>
      </c>
      <c r="T12" s="56"/>
    </row>
    <row r="13" spans="2:20" ht="30" customHeight="1">
      <c r="B13" s="28" t="s">
        <v>28</v>
      </c>
      <c r="C13" s="62" t="s">
        <v>86</v>
      </c>
      <c r="D13" s="62" t="s">
        <v>96</v>
      </c>
      <c r="E13" s="29">
        <v>17</v>
      </c>
      <c r="F13" s="29" t="s">
        <v>23</v>
      </c>
      <c r="G13" s="31">
        <v>21</v>
      </c>
      <c r="H13" s="29">
        <v>21</v>
      </c>
      <c r="I13" s="29" t="s">
        <v>23</v>
      </c>
      <c r="J13" s="31">
        <v>12</v>
      </c>
      <c r="K13" s="29">
        <v>21</v>
      </c>
      <c r="L13" s="29" t="s">
        <v>23</v>
      </c>
      <c r="M13" s="31">
        <v>19</v>
      </c>
      <c r="N13" s="32">
        <f t="shared" si="0"/>
        <v>59</v>
      </c>
      <c r="O13" s="33">
        <f t="shared" si="1"/>
        <v>52</v>
      </c>
      <c r="P13" s="34">
        <f t="shared" si="2"/>
        <v>2</v>
      </c>
      <c r="Q13" s="29">
        <f t="shared" si="3"/>
        <v>1</v>
      </c>
      <c r="R13" s="53">
        <f t="shared" si="4"/>
        <v>1</v>
      </c>
      <c r="S13" s="31">
        <f t="shared" si="4"/>
        <v>0</v>
      </c>
      <c r="T13" s="56"/>
    </row>
    <row r="14" spans="2:20" ht="30" customHeight="1">
      <c r="B14" s="28" t="s">
        <v>29</v>
      </c>
      <c r="C14" s="62" t="s">
        <v>87</v>
      </c>
      <c r="D14" s="62" t="s">
        <v>97</v>
      </c>
      <c r="E14" s="29">
        <v>21</v>
      </c>
      <c r="F14" s="29" t="s">
        <v>23</v>
      </c>
      <c r="G14" s="31">
        <v>15</v>
      </c>
      <c r="H14" s="29">
        <v>21</v>
      </c>
      <c r="I14" s="29" t="s">
        <v>23</v>
      </c>
      <c r="J14" s="31">
        <v>16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31</v>
      </c>
      <c r="P14" s="34">
        <f t="shared" si="2"/>
        <v>2</v>
      </c>
      <c r="Q14" s="29">
        <f t="shared" si="3"/>
        <v>0</v>
      </c>
      <c r="R14" s="53">
        <f t="shared" si="4"/>
        <v>1</v>
      </c>
      <c r="S14" s="31">
        <f t="shared" si="4"/>
        <v>0</v>
      </c>
      <c r="T14" s="56"/>
    </row>
    <row r="15" spans="2:20" ht="30" customHeight="1" thickBot="1">
      <c r="B15" s="35" t="s">
        <v>14</v>
      </c>
      <c r="C15" s="63" t="s">
        <v>88</v>
      </c>
      <c r="D15" s="63" t="s">
        <v>98</v>
      </c>
      <c r="E15" s="36">
        <v>15</v>
      </c>
      <c r="F15" s="37" t="s">
        <v>23</v>
      </c>
      <c r="G15" s="38">
        <v>21</v>
      </c>
      <c r="H15" s="36">
        <v>16</v>
      </c>
      <c r="I15" s="37" t="s">
        <v>23</v>
      </c>
      <c r="J15" s="38">
        <v>21</v>
      </c>
      <c r="K15" s="36"/>
      <c r="L15" s="37" t="s">
        <v>23</v>
      </c>
      <c r="M15" s="38"/>
      <c r="N15" s="32">
        <f t="shared" si="0"/>
        <v>31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4">
        <f t="shared" si="4"/>
        <v>0</v>
      </c>
      <c r="S15" s="31">
        <f t="shared" si="4"/>
        <v>1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TJ Sokol Doubravka "B"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302</v>
      </c>
      <c r="O16" s="41">
        <f t="shared" si="5"/>
        <v>268</v>
      </c>
      <c r="P16" s="40">
        <f t="shared" si="5"/>
        <v>11</v>
      </c>
      <c r="Q16" s="42">
        <f t="shared" si="5"/>
        <v>5</v>
      </c>
      <c r="R16" s="40">
        <f t="shared" si="5"/>
        <v>5</v>
      </c>
      <c r="S16" s="41">
        <f t="shared" si="5"/>
        <v>2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B2:T2"/>
    <mergeCell ref="D3:T3"/>
    <mergeCell ref="D4:P4"/>
    <mergeCell ref="Q4:R4"/>
    <mergeCell ref="C16:M16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4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9.5" customHeight="1" thickBot="1">
      <c r="B3" s="5" t="s">
        <v>1</v>
      </c>
      <c r="C3" s="6"/>
      <c r="D3" s="77" t="s">
        <v>35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Bot="1" thickTop="1">
      <c r="B4" s="7" t="s">
        <v>3</v>
      </c>
      <c r="C4" s="8"/>
      <c r="D4" s="80" t="s">
        <v>66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89" t="s">
        <v>17</v>
      </c>
      <c r="R4" s="90"/>
      <c r="S4" s="10"/>
      <c r="T4" s="65">
        <v>42659</v>
      </c>
    </row>
    <row r="5" spans="2:20" ht="19.5" customHeight="1" thickTop="1">
      <c r="B5" s="7" t="s">
        <v>4</v>
      </c>
      <c r="C5" s="11"/>
      <c r="D5" s="80" t="s">
        <v>31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91" t="s">
        <v>2</v>
      </c>
      <c r="R5" s="92"/>
      <c r="S5" s="9"/>
      <c r="T5" s="60" t="s">
        <v>33</v>
      </c>
    </row>
    <row r="6" spans="2:20" ht="19.5" customHeight="1" thickBot="1">
      <c r="B6" s="12" t="s">
        <v>5</v>
      </c>
      <c r="C6" s="13"/>
      <c r="D6" s="83" t="s">
        <v>68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4"/>
      <c r="R6" s="15"/>
      <c r="S6" s="61" t="s">
        <v>93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94" t="s">
        <v>8</v>
      </c>
      <c r="F7" s="95"/>
      <c r="G7" s="95"/>
      <c r="H7" s="95"/>
      <c r="I7" s="95"/>
      <c r="J7" s="95"/>
      <c r="K7" s="95"/>
      <c r="L7" s="95"/>
      <c r="M7" s="96"/>
      <c r="N7" s="97" t="s">
        <v>18</v>
      </c>
      <c r="O7" s="98"/>
      <c r="P7" s="97" t="s">
        <v>19</v>
      </c>
      <c r="Q7" s="98"/>
      <c r="R7" s="97" t="s">
        <v>20</v>
      </c>
      <c r="S7" s="98"/>
      <c r="T7" s="55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2" t="s">
        <v>70</v>
      </c>
      <c r="D9" s="64" t="s">
        <v>39</v>
      </c>
      <c r="E9" s="29">
        <v>14</v>
      </c>
      <c r="F9" s="30" t="s">
        <v>23</v>
      </c>
      <c r="G9" s="31">
        <v>21</v>
      </c>
      <c r="H9" s="29">
        <v>17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31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2">
        <f>IF(P9=2,1,0)</f>
        <v>0</v>
      </c>
      <c r="S9" s="31">
        <f>IF(Q9=2,1,0)</f>
        <v>1</v>
      </c>
      <c r="T9" s="56"/>
    </row>
    <row r="10" spans="2:20" ht="30" customHeight="1">
      <c r="B10" s="28" t="s">
        <v>25</v>
      </c>
      <c r="C10" s="62" t="s">
        <v>94</v>
      </c>
      <c r="D10" s="62" t="s">
        <v>111</v>
      </c>
      <c r="E10" s="29">
        <v>21</v>
      </c>
      <c r="F10" s="29" t="s">
        <v>23</v>
      </c>
      <c r="G10" s="31">
        <v>18</v>
      </c>
      <c r="H10" s="29">
        <v>21</v>
      </c>
      <c r="I10" s="29" t="s">
        <v>23</v>
      </c>
      <c r="J10" s="31">
        <v>10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28</v>
      </c>
      <c r="P10" s="34">
        <f t="shared" si="2"/>
        <v>2</v>
      </c>
      <c r="Q10" s="29">
        <f t="shared" si="3"/>
        <v>0</v>
      </c>
      <c r="R10" s="53">
        <f aca="true" t="shared" si="4" ref="R10:S15">IF(P10=2,1,0)</f>
        <v>1</v>
      </c>
      <c r="S10" s="31">
        <f t="shared" si="4"/>
        <v>0</v>
      </c>
      <c r="T10" s="56"/>
    </row>
    <row r="11" spans="2:20" ht="30" customHeight="1">
      <c r="B11" s="28" t="s">
        <v>26</v>
      </c>
      <c r="C11" s="62" t="s">
        <v>72</v>
      </c>
      <c r="D11" s="62" t="s">
        <v>100</v>
      </c>
      <c r="E11" s="29">
        <v>6</v>
      </c>
      <c r="F11" s="29" t="s">
        <v>23</v>
      </c>
      <c r="G11" s="31">
        <v>21</v>
      </c>
      <c r="H11" s="29">
        <v>22</v>
      </c>
      <c r="I11" s="29" t="s">
        <v>23</v>
      </c>
      <c r="J11" s="31">
        <v>20</v>
      </c>
      <c r="K11" s="29">
        <v>15</v>
      </c>
      <c r="L11" s="29" t="s">
        <v>23</v>
      </c>
      <c r="M11" s="31">
        <v>21</v>
      </c>
      <c r="N11" s="32">
        <f t="shared" si="0"/>
        <v>43</v>
      </c>
      <c r="O11" s="33">
        <f t="shared" si="1"/>
        <v>62</v>
      </c>
      <c r="P11" s="34">
        <f t="shared" si="2"/>
        <v>1</v>
      </c>
      <c r="Q11" s="29">
        <f t="shared" si="3"/>
        <v>2</v>
      </c>
      <c r="R11" s="53">
        <f t="shared" si="4"/>
        <v>0</v>
      </c>
      <c r="S11" s="31">
        <f t="shared" si="4"/>
        <v>1</v>
      </c>
      <c r="T11" s="56"/>
    </row>
    <row r="12" spans="2:20" ht="30" customHeight="1">
      <c r="B12" s="28" t="s">
        <v>27</v>
      </c>
      <c r="C12" s="62" t="s">
        <v>95</v>
      </c>
      <c r="D12" s="62" t="s">
        <v>41</v>
      </c>
      <c r="E12" s="29">
        <v>10</v>
      </c>
      <c r="F12" s="29" t="s">
        <v>23</v>
      </c>
      <c r="G12" s="31">
        <v>21</v>
      </c>
      <c r="H12" s="29">
        <v>4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14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3">
        <f t="shared" si="4"/>
        <v>0</v>
      </c>
      <c r="S12" s="31">
        <f t="shared" si="4"/>
        <v>1</v>
      </c>
      <c r="T12" s="56"/>
    </row>
    <row r="13" spans="2:20" ht="30" customHeight="1">
      <c r="B13" s="28" t="s">
        <v>28</v>
      </c>
      <c r="C13" s="62" t="s">
        <v>108</v>
      </c>
      <c r="D13" s="62" t="s">
        <v>112</v>
      </c>
      <c r="E13" s="29">
        <v>11</v>
      </c>
      <c r="F13" s="29" t="s">
        <v>23</v>
      </c>
      <c r="G13" s="31">
        <v>21</v>
      </c>
      <c r="H13" s="29">
        <v>13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24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3">
        <f t="shared" si="4"/>
        <v>0</v>
      </c>
      <c r="S13" s="31">
        <f t="shared" si="4"/>
        <v>1</v>
      </c>
      <c r="T13" s="56"/>
    </row>
    <row r="14" spans="2:20" ht="30" customHeight="1">
      <c r="B14" s="28" t="s">
        <v>29</v>
      </c>
      <c r="C14" s="62" t="s">
        <v>109</v>
      </c>
      <c r="D14" s="62" t="s">
        <v>102</v>
      </c>
      <c r="E14" s="29">
        <v>11</v>
      </c>
      <c r="F14" s="29" t="s">
        <v>23</v>
      </c>
      <c r="G14" s="31">
        <v>21</v>
      </c>
      <c r="H14" s="29">
        <v>12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23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3">
        <f t="shared" si="4"/>
        <v>0</v>
      </c>
      <c r="S14" s="31">
        <f t="shared" si="4"/>
        <v>1</v>
      </c>
      <c r="T14" s="56"/>
    </row>
    <row r="15" spans="2:20" ht="30" customHeight="1" thickBot="1">
      <c r="B15" s="35" t="s">
        <v>14</v>
      </c>
      <c r="C15" s="63" t="s">
        <v>110</v>
      </c>
      <c r="D15" s="63" t="s">
        <v>103</v>
      </c>
      <c r="E15" s="36">
        <v>16</v>
      </c>
      <c r="F15" s="37" t="s">
        <v>23</v>
      </c>
      <c r="G15" s="38">
        <v>21</v>
      </c>
      <c r="H15" s="36">
        <v>14</v>
      </c>
      <c r="I15" s="37" t="s">
        <v>23</v>
      </c>
      <c r="J15" s="38">
        <v>21</v>
      </c>
      <c r="K15" s="36"/>
      <c r="L15" s="37" t="s">
        <v>23</v>
      </c>
      <c r="M15" s="38"/>
      <c r="N15" s="32">
        <f t="shared" si="0"/>
        <v>30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4">
        <f t="shared" si="4"/>
        <v>0</v>
      </c>
      <c r="S15" s="31">
        <f t="shared" si="4"/>
        <v>1</v>
      </c>
      <c r="T15" s="57"/>
    </row>
    <row r="16" spans="2:20" ht="34.5" customHeight="1" thickBot="1">
      <c r="B16" s="39" t="s">
        <v>10</v>
      </c>
      <c r="C16" s="75" t="str">
        <f>IF(R16&gt;S16,D4,IF(S16&gt;R16,D5,"remíza"))</f>
        <v>Badminton VK Aš "A"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0">
        <f aca="true" t="shared" si="5" ref="N16:S16">SUM(N9:N15)</f>
        <v>207</v>
      </c>
      <c r="O16" s="41">
        <f t="shared" si="5"/>
        <v>300</v>
      </c>
      <c r="P16" s="40">
        <f t="shared" si="5"/>
        <v>3</v>
      </c>
      <c r="Q16" s="42">
        <f t="shared" si="5"/>
        <v>12</v>
      </c>
      <c r="R16" s="40">
        <f t="shared" si="5"/>
        <v>1</v>
      </c>
      <c r="S16" s="41">
        <f t="shared" si="5"/>
        <v>6</v>
      </c>
      <c r="T16" s="58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9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9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2016-10-16T15:03:19Z</cp:lastPrinted>
  <dcterms:created xsi:type="dcterms:W3CDTF">1996-11-18T12:18:44Z</dcterms:created>
  <dcterms:modified xsi:type="dcterms:W3CDTF">2016-10-17T12:48:38Z</dcterms:modified>
  <cp:category/>
  <cp:version/>
  <cp:contentType/>
  <cp:contentStatus/>
</cp:coreProperties>
</file>