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5"/>
  </bookViews>
  <sheets>
    <sheet name="Met-Ast" sheetId="1" r:id="rId1"/>
    <sheet name="Klim-USK" sheetId="2" r:id="rId2"/>
    <sheet name="1.k Ast-USK" sheetId="3" r:id="rId3"/>
    <sheet name="1.k Klim-Meteor" sheetId="4" r:id="rId4"/>
    <sheet name="2.k USK-Meteor" sheetId="5" r:id="rId5"/>
    <sheet name="2.k Klim-Astra" sheetId="6" r:id="rId6"/>
  </sheets>
  <definedNames>
    <definedName name="_xlnm.Print_Area" localSheetId="2">'1.k Ast-USK'!$B$2:$T$27</definedName>
    <definedName name="_xlnm.Print_Area" localSheetId="3">'1.k Klim-Meteor'!$B$2:$T$27</definedName>
    <definedName name="_xlnm.Print_Area" localSheetId="5">'2.k Klim-Astra'!$B$2:$T$27</definedName>
    <definedName name="_xlnm.Print_Area" localSheetId="4">'2.k USK-Meteor'!$B$2:$T$27</definedName>
    <definedName name="_xlnm.Print_Area" localSheetId="1">'Klim-USK'!$B$2:$T$27</definedName>
    <definedName name="_xlnm.Print_Area" localSheetId="0">'Met-Ast'!$B$2:$T$27</definedName>
  </definedNames>
  <calcPr fullCalcOnLoad="1"/>
</workbook>
</file>

<file path=xl/sharedStrings.xml><?xml version="1.0" encoding="utf-8"?>
<sst xmlns="http://schemas.openxmlformats.org/spreadsheetml/2006/main" count="536" uniqueCount="103">
  <si>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</si>
  <si>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</si>
  <si>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</si>
  <si>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</si>
  <si>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</si>
  <si>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</si>
  <si>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</si>
  <si>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</si>
  <si>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</si>
  <si>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</si>
  <si>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</si>
  <si>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</si>
  <si>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</si>
  <si>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</si>
  <si>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</si>
  <si>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</si>
  <si>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</si>
  <si>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</si>
  <si>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</si>
  <si>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</si>
  <si>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</si>
  <si>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</si>
  <si>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</si>
  <si>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</si>
  <si>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</si>
  <si>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</si>
  <si>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</si>
  <si>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</si>
  <si>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</si>
  <si>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</si>
  <si>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</si>
  <si>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</si>
  <si>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USK</t>
  </si>
  <si>
    <t>Klimkovice</t>
  </si>
  <si>
    <t>Astra Praha</t>
  </si>
  <si>
    <t>Astra</t>
  </si>
  <si>
    <t>TJ Astra Praha</t>
  </si>
  <si>
    <t>USK Plzeň</t>
  </si>
  <si>
    <t>Hobzik</t>
  </si>
  <si>
    <t>Louda Jan</t>
  </si>
  <si>
    <t>Vitvera</t>
  </si>
  <si>
    <t>Louda Jiří</t>
  </si>
  <si>
    <t>Szolc</t>
  </si>
  <si>
    <t>Fiala</t>
  </si>
  <si>
    <t>Klusoňová</t>
  </si>
  <si>
    <t>Janowska</t>
  </si>
  <si>
    <t>Louda Jan/Hubáček</t>
  </si>
  <si>
    <t>Hobzik, Vitvera</t>
  </si>
  <si>
    <t>Kurzová, Kobyláková</t>
  </si>
  <si>
    <t>Brothánek, Fiala</t>
  </si>
  <si>
    <t>Louda Jiří, Scholz</t>
  </si>
  <si>
    <t>Brothánek, Kurzová</t>
  </si>
  <si>
    <t>Hubáček, Janowska</t>
  </si>
  <si>
    <t>Brabec</t>
  </si>
  <si>
    <t>Teller</t>
  </si>
  <si>
    <t>Titěrová</t>
  </si>
  <si>
    <t>Hubáček, Vitvera</t>
  </si>
  <si>
    <t>Teller, Jirásek</t>
  </si>
  <si>
    <t>Musilová, Titěrová</t>
  </si>
  <si>
    <t>Hubáček, Musilová</t>
  </si>
  <si>
    <t>Benbenek</t>
  </si>
  <si>
    <t>Somerlík</t>
  </si>
  <si>
    <t>Budzel</t>
  </si>
  <si>
    <t>Šariščanová</t>
  </si>
  <si>
    <t>Benbenek, Budzel</t>
  </si>
  <si>
    <t>Davidová, Bláhová</t>
  </si>
  <si>
    <t>Somerlík, Šariščanová</t>
  </si>
  <si>
    <t>Meteor</t>
  </si>
  <si>
    <t>Halfar, Tomala</t>
  </si>
  <si>
    <t xml:space="preserve">1. kolo v turnaji </t>
  </si>
  <si>
    <t>Hejdrychová</t>
  </si>
  <si>
    <t>Kobyláková</t>
  </si>
  <si>
    <t>Voráč</t>
  </si>
  <si>
    <t>Brothánek</t>
  </si>
  <si>
    <t>Jirásek, Titěrová</t>
  </si>
  <si>
    <t>Budzel, Bláhová</t>
  </si>
  <si>
    <t>Titěrová, Hejdrychová</t>
  </si>
  <si>
    <t>Jirásek, Vitvera</t>
  </si>
  <si>
    <t>1.dubna 2017</t>
  </si>
  <si>
    <t>Plzeň</t>
  </si>
  <si>
    <t>Vocelková Anna</t>
  </si>
  <si>
    <t>Kurzová</t>
  </si>
  <si>
    <t>Louda, Louda</t>
  </si>
  <si>
    <t>Szolc, Hubáček</t>
  </si>
  <si>
    <t>Hubáček, Brabec</t>
  </si>
  <si>
    <t xml:space="preserve">2. kolo v turnaji </t>
  </si>
  <si>
    <t>Bláhová, Davidová</t>
  </si>
  <si>
    <t>Kobyláková, Kurzová</t>
  </si>
  <si>
    <t>Sokol Meteor Praha - Radotín "B"</t>
  </si>
  <si>
    <t>TJ Astra ZM Praha</t>
  </si>
  <si>
    <t>TJ Sokol Klimkovice</t>
  </si>
  <si>
    <t>V utkání za družstvo Sokol Meteor Praha - Radotín "B" nastopila hráčka Hejdrychová……………………………………………………………………………………………………………………………………………………………………………..</t>
  </si>
  <si>
    <t>Halfar</t>
  </si>
  <si>
    <t>Tomala</t>
  </si>
  <si>
    <t>Láznička</t>
  </si>
  <si>
    <t>Davidová</t>
  </si>
  <si>
    <t>Budzel, Benbenek</t>
  </si>
  <si>
    <t>Láznička, Halfar</t>
  </si>
  <si>
    <t>Benbenek, Bláhová</t>
  </si>
  <si>
    <t xml:space="preserve">Louda Jan, Hubáček </t>
  </si>
  <si>
    <t>Louda Jiří, Voráč</t>
  </si>
  <si>
    <t xml:space="preserve">3. kolo v turnaji </t>
  </si>
  <si>
    <t>Vocelková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</si>
</sst>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8" fillId="0" borderId="0">
      <alignment horizontal="center" vertical="center" wrapText="1"/>
      <protection/>
    </xf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61" applyFont="1" applyBorder="1" applyAlignment="1">
      <alignment vertical="center"/>
      <protection/>
    </xf>
    <xf numFmtId="44" fontId="16" fillId="0" borderId="13" xfId="43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61" applyFont="1" applyBorder="1" applyAlignment="1">
      <alignment vertical="center"/>
      <protection/>
    </xf>
    <xf numFmtId="0" fontId="17" fillId="0" borderId="16" xfId="6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64" applyFont="1" applyBorder="1">
      <alignment horizontal="center" vertical="center"/>
      <protection/>
    </xf>
    <xf numFmtId="0" fontId="16" fillId="0" borderId="19" xfId="64" applyFont="1" applyBorder="1">
      <alignment horizontal="center" vertical="center"/>
      <protection/>
    </xf>
    <xf numFmtId="0" fontId="16" fillId="0" borderId="20" xfId="64" applyFont="1" applyBorder="1">
      <alignment horizontal="center" vertical="center"/>
      <protection/>
    </xf>
    <xf numFmtId="44" fontId="16" fillId="0" borderId="21" xfId="43" applyFont="1" applyBorder="1">
      <alignment horizontal="center"/>
    </xf>
    <xf numFmtId="0" fontId="16" fillId="0" borderId="21" xfId="64" applyFont="1" applyBorder="1">
      <alignment horizontal="center" vertical="center"/>
      <protection/>
    </xf>
    <xf numFmtId="0" fontId="18" fillId="0" borderId="21" xfId="56" applyFont="1" applyBorder="1" applyAlignment="1">
      <alignment horizontal="centerContinuous" vertical="center"/>
      <protection/>
    </xf>
    <xf numFmtId="0" fontId="18" fillId="0" borderId="22" xfId="56" applyFont="1" applyBorder="1" applyAlignment="1">
      <alignment horizontal="centerContinuous" vertical="center"/>
      <protection/>
    </xf>
    <xf numFmtId="0" fontId="18" fillId="0" borderId="23" xfId="56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56" applyFont="1" applyBorder="1" applyAlignment="1">
      <alignment horizontal="center" vertical="center" wrapText="1"/>
      <protection/>
    </xf>
    <xf numFmtId="0" fontId="14" fillId="0" borderId="14" xfId="66" applyFont="1" applyBorder="1">
      <alignment horizontal="center" vertical="center"/>
      <protection/>
    </xf>
    <xf numFmtId="0" fontId="14" fillId="0" borderId="26" xfId="66" applyFont="1" applyBorder="1">
      <alignment horizontal="center" vertical="center"/>
      <protection/>
    </xf>
    <xf numFmtId="0" fontId="14" fillId="0" borderId="13" xfId="66" applyFont="1" applyBorder="1">
      <alignment horizontal="center" vertical="center"/>
      <protection/>
    </xf>
    <xf numFmtId="0" fontId="14" fillId="0" borderId="27" xfId="66" applyFont="1" applyBorder="1" applyProtection="1">
      <alignment horizontal="center" vertical="center"/>
      <protection hidden="1"/>
    </xf>
    <xf numFmtId="0" fontId="14" fillId="0" borderId="13" xfId="66" applyFont="1" applyBorder="1" applyProtection="1">
      <alignment horizontal="center" vertical="center"/>
      <protection hidden="1"/>
    </xf>
    <xf numFmtId="0" fontId="14" fillId="0" borderId="27" xfId="66" applyFont="1" applyBorder="1">
      <alignment horizontal="center" vertical="center"/>
      <protection/>
    </xf>
    <xf numFmtId="0" fontId="17" fillId="0" borderId="28" xfId="56" applyFont="1" applyBorder="1" applyAlignment="1">
      <alignment horizontal="center" vertical="center" wrapText="1"/>
      <protection/>
    </xf>
    <xf numFmtId="0" fontId="14" fillId="0" borderId="0" xfId="66" applyFont="1" applyBorder="1">
      <alignment horizontal="center" vertical="center"/>
      <protection/>
    </xf>
    <xf numFmtId="0" fontId="14" fillId="0" borderId="29" xfId="66" applyFont="1" applyBorder="1">
      <alignment horizontal="center" vertical="center"/>
      <protection/>
    </xf>
    <xf numFmtId="0" fontId="14" fillId="0" borderId="30" xfId="66" applyFont="1" applyBorder="1">
      <alignment horizontal="center" vertical="center"/>
      <protection/>
    </xf>
    <xf numFmtId="0" fontId="19" fillId="2" borderId="31" xfId="65" applyFont="1" applyFill="1" applyBorder="1">
      <alignment vertical="center"/>
      <protection/>
    </xf>
    <xf numFmtId="0" fontId="16" fillId="0" borderId="32" xfId="64" applyFont="1" applyBorder="1" applyProtection="1">
      <alignment horizontal="center" vertical="center"/>
      <protection hidden="1"/>
    </xf>
    <xf numFmtId="0" fontId="16" fillId="0" borderId="33" xfId="64" applyFont="1" applyBorder="1" applyProtection="1">
      <alignment horizontal="center" vertical="center"/>
      <protection hidden="1"/>
    </xf>
    <xf numFmtId="0" fontId="16" fillId="0" borderId="34" xfId="6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6" applyFont="1">
      <alignment horizontal="center" vertical="center"/>
      <protection/>
    </xf>
    <xf numFmtId="0" fontId="20" fillId="0" borderId="0" xfId="56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66" applyFont="1" applyBorder="1">
      <alignment horizontal="center" vertical="center"/>
      <protection/>
    </xf>
    <xf numFmtId="0" fontId="14" fillId="0" borderId="36" xfId="66" applyFont="1" applyBorder="1">
      <alignment horizontal="center" vertical="center"/>
      <protection/>
    </xf>
    <xf numFmtId="0" fontId="14" fillId="0" borderId="37" xfId="66" applyFont="1" applyBorder="1">
      <alignment horizontal="center" vertical="center"/>
      <protection/>
    </xf>
    <xf numFmtId="0" fontId="17" fillId="0" borderId="38" xfId="56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64" applyFont="1" applyBorder="1" applyAlignment="1">
      <alignment horizontal="left" vertical="center" indent="1"/>
      <protection/>
    </xf>
    <xf numFmtId="0" fontId="10" fillId="0" borderId="29" xfId="0" applyFont="1" applyBorder="1" applyAlignment="1">
      <alignment horizontal="right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6" fillId="0" borderId="0" xfId="64" applyFont="1" applyBorder="1">
      <alignment horizontal="center" vertical="center"/>
      <protection/>
    </xf>
    <xf numFmtId="44" fontId="16" fillId="0" borderId="0" xfId="43" applyFont="1" applyBorder="1">
      <alignment horizontal="center"/>
    </xf>
    <xf numFmtId="0" fontId="10" fillId="0" borderId="0" xfId="0" applyFont="1" applyBorder="1" applyAlignment="1">
      <alignment horizontal="left" vertical="center" indent="1"/>
    </xf>
    <xf numFmtId="0" fontId="14" fillId="0" borderId="43" xfId="66" applyFont="1" applyBorder="1">
      <alignment horizontal="center" vertical="center"/>
      <protection/>
    </xf>
    <xf numFmtId="0" fontId="14" fillId="0" borderId="44" xfId="66" applyFont="1" applyBorder="1">
      <alignment horizontal="center" vertical="center"/>
      <protection/>
    </xf>
    <xf numFmtId="0" fontId="14" fillId="0" borderId="17" xfId="66" applyFont="1" applyBorder="1">
      <alignment horizontal="center" vertical="center"/>
      <protection/>
    </xf>
    <xf numFmtId="0" fontId="14" fillId="0" borderId="45" xfId="66" applyFont="1" applyBorder="1">
      <alignment horizontal="center" vertical="center"/>
      <protection/>
    </xf>
    <xf numFmtId="0" fontId="14" fillId="0" borderId="16" xfId="66" applyFont="1" applyBorder="1">
      <alignment horizontal="center" vertical="center"/>
      <protection/>
    </xf>
    <xf numFmtId="0" fontId="10" fillId="0" borderId="42" xfId="0" applyFont="1" applyBorder="1" applyAlignment="1">
      <alignment vertical="center"/>
    </xf>
    <xf numFmtId="0" fontId="10" fillId="0" borderId="39" xfId="0" applyFont="1" applyBorder="1" applyAlignment="1">
      <alignment horizontal="left" vertical="center" indent="1"/>
    </xf>
    <xf numFmtId="0" fontId="23" fillId="0" borderId="46" xfId="68" applyFont="1" applyBorder="1" applyAlignment="1">
      <alignment horizontal="left" vertical="center"/>
      <protection/>
    </xf>
    <xf numFmtId="0" fontId="23" fillId="0" borderId="47" xfId="68" applyFont="1" applyBorder="1" applyAlignment="1">
      <alignment horizontal="left" vertical="center"/>
      <protection/>
    </xf>
    <xf numFmtId="0" fontId="23" fillId="0" borderId="48" xfId="68" applyFont="1" applyBorder="1" applyAlignment="1">
      <alignment horizontal="left" vertical="center"/>
      <protection/>
    </xf>
    <xf numFmtId="0" fontId="17" fillId="0" borderId="49" xfId="56" applyFont="1" applyBorder="1" applyAlignment="1">
      <alignment horizontal="center" vertical="center"/>
      <protection/>
    </xf>
    <xf numFmtId="0" fontId="17" fillId="0" borderId="50" xfId="56" applyFont="1" applyBorder="1" applyAlignment="1">
      <alignment horizontal="center" vertical="center"/>
      <protection/>
    </xf>
    <xf numFmtId="0" fontId="17" fillId="0" borderId="51" xfId="56" applyFont="1" applyBorder="1" applyAlignment="1">
      <alignment horizontal="center" vertical="center"/>
      <protection/>
    </xf>
    <xf numFmtId="0" fontId="17" fillId="0" borderId="52" xfId="56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3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3" fillId="0" borderId="29" xfId="65" applyFont="1" applyBorder="1" applyAlignment="1">
      <alignment horizontal="center" vertical="center"/>
      <protection/>
    </xf>
    <xf numFmtId="0" fontId="15" fillId="0" borderId="5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6" fillId="0" borderId="43" xfId="68" applyFont="1" applyBorder="1" applyAlignment="1">
      <alignment horizontal="left" vertical="center"/>
      <protection/>
    </xf>
    <xf numFmtId="0" fontId="16" fillId="0" borderId="26" xfId="68" applyFont="1" applyBorder="1" applyAlignment="1">
      <alignment horizontal="left" vertical="center"/>
      <protection/>
    </xf>
    <xf numFmtId="0" fontId="16" fillId="0" borderId="45" xfId="68" applyFont="1" applyBorder="1" applyAlignment="1">
      <alignment horizontal="left" vertical="center"/>
      <protection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Malé písmo" xfId="56"/>
    <cellStyle name="Neutral" xfId="57"/>
    <cellStyle name="Note" xfId="58"/>
    <cellStyle name="Output" xfId="59"/>
    <cellStyle name="Percent" xfId="60"/>
    <cellStyle name="Roman EE 12 Normál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Z7" sqref="Z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88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34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 t="s">
        <v>102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64" t="s">
        <v>101</v>
      </c>
    </row>
    <row r="7" spans="2:20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1" t="s">
        <v>53</v>
      </c>
      <c r="D9" s="62" t="s">
        <v>38</v>
      </c>
      <c r="E9" s="28">
        <v>21</v>
      </c>
      <c r="F9" s="29" t="s">
        <v>27</v>
      </c>
      <c r="G9" s="30">
        <v>19</v>
      </c>
      <c r="H9" s="28">
        <v>17</v>
      </c>
      <c r="I9" s="29" t="s">
        <v>27</v>
      </c>
      <c r="J9" s="30">
        <v>21</v>
      </c>
      <c r="K9" s="28">
        <v>21</v>
      </c>
      <c r="L9" s="29" t="s">
        <v>27</v>
      </c>
      <c r="M9" s="30">
        <v>18</v>
      </c>
      <c r="N9" s="31">
        <f aca="true" t="shared" si="0" ref="N9:N17">E9+H9+K9</f>
        <v>59</v>
      </c>
      <c r="O9" s="32">
        <f aca="true" t="shared" si="1" ref="O9:O17">G9+J9+M9</f>
        <v>58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1</v>
      </c>
      <c r="R9" s="52">
        <f>IF(P9=2,1,0)</f>
        <v>1</v>
      </c>
      <c r="S9" s="30">
        <f>IF(Q9=2,1,0)</f>
        <v>0</v>
      </c>
      <c r="T9" s="65" t="s">
        <v>32</v>
      </c>
    </row>
    <row r="10" spans="2:20" ht="30" customHeight="1">
      <c r="B10" s="27" t="s">
        <v>21</v>
      </c>
      <c r="C10" s="61" t="s">
        <v>40</v>
      </c>
      <c r="D10" s="61" t="s">
        <v>40</v>
      </c>
      <c r="E10" s="28">
        <v>19</v>
      </c>
      <c r="F10" s="28" t="s">
        <v>27</v>
      </c>
      <c r="G10" s="30">
        <v>21</v>
      </c>
      <c r="H10" s="28">
        <v>25</v>
      </c>
      <c r="I10" s="28" t="s">
        <v>27</v>
      </c>
      <c r="J10" s="30">
        <v>27</v>
      </c>
      <c r="K10" s="28"/>
      <c r="L10" s="28" t="s">
        <v>27</v>
      </c>
      <c r="M10" s="30"/>
      <c r="N10" s="31">
        <f t="shared" si="0"/>
        <v>44</v>
      </c>
      <c r="O10" s="32">
        <f t="shared" si="1"/>
        <v>48</v>
      </c>
      <c r="P10" s="33">
        <f t="shared" si="2"/>
        <v>0</v>
      </c>
      <c r="Q10" s="28">
        <f t="shared" si="3"/>
        <v>2</v>
      </c>
      <c r="R10" s="53">
        <f aca="true" t="shared" si="4" ref="R10:S17">IF(P10=2,1,0)</f>
        <v>0</v>
      </c>
      <c r="S10" s="30">
        <f t="shared" si="4"/>
        <v>1</v>
      </c>
      <c r="T10" s="65" t="s">
        <v>33</v>
      </c>
    </row>
    <row r="11" spans="2:20" ht="30" customHeight="1">
      <c r="B11" s="27" t="s">
        <v>22</v>
      </c>
      <c r="C11" s="61" t="s">
        <v>54</v>
      </c>
      <c r="D11" s="61" t="s">
        <v>43</v>
      </c>
      <c r="E11" s="28">
        <v>16</v>
      </c>
      <c r="F11" s="28" t="s">
        <v>27</v>
      </c>
      <c r="G11" s="30">
        <v>21</v>
      </c>
      <c r="H11" s="28">
        <v>20</v>
      </c>
      <c r="I11" s="28" t="s">
        <v>27</v>
      </c>
      <c r="J11" s="30">
        <v>22</v>
      </c>
      <c r="K11" s="28"/>
      <c r="L11" s="28" t="s">
        <v>27</v>
      </c>
      <c r="M11" s="30"/>
      <c r="N11" s="31">
        <f t="shared" si="0"/>
        <v>36</v>
      </c>
      <c r="O11" s="32">
        <f t="shared" si="1"/>
        <v>43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4"/>
        <v>1</v>
      </c>
      <c r="T11" s="65" t="s">
        <v>32</v>
      </c>
    </row>
    <row r="12" spans="2:20" ht="30" customHeight="1">
      <c r="B12" s="27" t="s">
        <v>28</v>
      </c>
      <c r="C12" s="61" t="s">
        <v>55</v>
      </c>
      <c r="D12" s="61" t="s">
        <v>44</v>
      </c>
      <c r="E12" s="28">
        <v>21</v>
      </c>
      <c r="F12" s="28" t="s">
        <v>27</v>
      </c>
      <c r="G12" s="30">
        <v>17</v>
      </c>
      <c r="H12" s="28">
        <v>21</v>
      </c>
      <c r="I12" s="28" t="s">
        <v>27</v>
      </c>
      <c r="J12" s="30">
        <v>18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35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4"/>
        <v>0</v>
      </c>
      <c r="T12" s="65" t="s">
        <v>33</v>
      </c>
    </row>
    <row r="13" spans="2:20" ht="30" customHeight="1">
      <c r="B13" s="27" t="s">
        <v>23</v>
      </c>
      <c r="C13" s="61" t="s">
        <v>56</v>
      </c>
      <c r="D13" s="61" t="s">
        <v>47</v>
      </c>
      <c r="E13" s="28">
        <v>17</v>
      </c>
      <c r="F13" s="28" t="s">
        <v>27</v>
      </c>
      <c r="G13" s="30">
        <v>21</v>
      </c>
      <c r="H13" s="28">
        <v>15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4"/>
        <v>1</v>
      </c>
      <c r="T13" s="65" t="s">
        <v>32</v>
      </c>
    </row>
    <row r="14" spans="2:20" ht="30" customHeight="1">
      <c r="B14" s="27" t="s">
        <v>24</v>
      </c>
      <c r="C14" s="61" t="s">
        <v>58</v>
      </c>
      <c r="D14" s="61" t="s">
        <v>87</v>
      </c>
      <c r="E14" s="28">
        <v>21</v>
      </c>
      <c r="F14" s="28" t="s">
        <v>27</v>
      </c>
      <c r="G14" s="30">
        <v>17</v>
      </c>
      <c r="H14" s="28">
        <v>21</v>
      </c>
      <c r="I14" s="28" t="s">
        <v>27</v>
      </c>
      <c r="J14" s="30">
        <v>18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35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4"/>
        <v>0</v>
      </c>
      <c r="T14" s="65" t="s">
        <v>33</v>
      </c>
    </row>
    <row r="15" spans="2:20" ht="30" customHeight="1">
      <c r="B15" s="27" t="s">
        <v>25</v>
      </c>
      <c r="C15" s="61" t="s">
        <v>57</v>
      </c>
      <c r="D15" s="61" t="s">
        <v>49</v>
      </c>
      <c r="E15" s="28">
        <v>22</v>
      </c>
      <c r="F15" s="28" t="s">
        <v>27</v>
      </c>
      <c r="G15" s="30">
        <v>20</v>
      </c>
      <c r="H15" s="28">
        <v>21</v>
      </c>
      <c r="I15" s="28" t="s">
        <v>27</v>
      </c>
      <c r="J15" s="30">
        <v>17</v>
      </c>
      <c r="K15" s="28"/>
      <c r="L15" s="28" t="s">
        <v>27</v>
      </c>
      <c r="M15" s="30"/>
      <c r="N15" s="31">
        <f>E15+H15+K15</f>
        <v>43</v>
      </c>
      <c r="O15" s="32">
        <f>G15+J15+M15</f>
        <v>37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53">
        <f>IF(P15=2,1,0)</f>
        <v>1</v>
      </c>
      <c r="S15" s="30">
        <f>IF(Q15=2,1,0)</f>
        <v>0</v>
      </c>
      <c r="T15" s="65" t="s">
        <v>32</v>
      </c>
    </row>
    <row r="16" spans="2:20" ht="30" customHeight="1">
      <c r="B16" s="27" t="s">
        <v>29</v>
      </c>
      <c r="C16" s="61" t="s">
        <v>59</v>
      </c>
      <c r="D16" s="61" t="s">
        <v>51</v>
      </c>
      <c r="E16" s="28">
        <v>21</v>
      </c>
      <c r="F16" s="28" t="s">
        <v>27</v>
      </c>
      <c r="G16" s="30">
        <v>12</v>
      </c>
      <c r="H16" s="28">
        <v>21</v>
      </c>
      <c r="I16" s="28" t="s">
        <v>27</v>
      </c>
      <c r="J16" s="30">
        <v>17</v>
      </c>
      <c r="K16" s="28"/>
      <c r="L16" s="28" t="s">
        <v>27</v>
      </c>
      <c r="M16" s="30"/>
      <c r="N16" s="31">
        <f t="shared" si="0"/>
        <v>42</v>
      </c>
      <c r="O16" s="32">
        <f t="shared" si="1"/>
        <v>29</v>
      </c>
      <c r="P16" s="33">
        <f t="shared" si="2"/>
        <v>2</v>
      </c>
      <c r="Q16" s="28">
        <f t="shared" si="3"/>
        <v>0</v>
      </c>
      <c r="R16" s="53">
        <f t="shared" si="4"/>
        <v>1</v>
      </c>
      <c r="S16" s="30">
        <f t="shared" si="4"/>
        <v>0</v>
      </c>
      <c r="T16" s="65" t="s">
        <v>33</v>
      </c>
    </row>
    <row r="17" spans="2:20" ht="30" customHeight="1" thickBot="1">
      <c r="B17" s="34" t="s">
        <v>31</v>
      </c>
      <c r="C17" s="66"/>
      <c r="D17" s="57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4"/>
        <v>0</v>
      </c>
      <c r="T17" s="65" t="s">
        <v>32</v>
      </c>
    </row>
    <row r="18" spans="2:20" ht="34.5" customHeight="1" thickBot="1">
      <c r="B18" s="38" t="s">
        <v>10</v>
      </c>
      <c r="C18" s="85" t="str">
        <f>IF(R18&gt;S18,D4,IF(S18&gt;R18,D5,"remíza"))</f>
        <v>Sokol Meteor Praha - Radotín "B"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5" ref="N18:S18">SUM(N9:N17)</f>
        <v>340</v>
      </c>
      <c r="O18" s="40">
        <f t="shared" si="5"/>
        <v>327</v>
      </c>
      <c r="P18" s="39">
        <f t="shared" si="5"/>
        <v>10</v>
      </c>
      <c r="Q18" s="41">
        <f t="shared" si="5"/>
        <v>7</v>
      </c>
      <c r="R18" s="39">
        <f t="shared" si="5"/>
        <v>5</v>
      </c>
      <c r="S18" s="40">
        <f t="shared" si="5"/>
        <v>3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8:M18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3">
      <selection activeCell="C18" sqref="C18:M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90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37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64" t="s">
        <v>101</v>
      </c>
    </row>
    <row r="7" spans="2:20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1" t="s">
        <v>92</v>
      </c>
      <c r="D9" s="62" t="s">
        <v>39</v>
      </c>
      <c r="E9" s="28">
        <v>21</v>
      </c>
      <c r="F9" s="29" t="s">
        <v>27</v>
      </c>
      <c r="G9" s="30">
        <v>0</v>
      </c>
      <c r="H9" s="28">
        <v>21</v>
      </c>
      <c r="I9" s="29" t="s">
        <v>27</v>
      </c>
      <c r="J9" s="30">
        <v>0</v>
      </c>
      <c r="K9" s="28"/>
      <c r="L9" s="29" t="s">
        <v>27</v>
      </c>
      <c r="M9" s="30"/>
      <c r="N9" s="31">
        <f aca="true" t="shared" si="0" ref="N9:N17">E9+H9+K9</f>
        <v>42</v>
      </c>
      <c r="O9" s="32">
        <f aca="true" t="shared" si="1" ref="O9:O17">G9+J9+M9</f>
        <v>0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65" t="s">
        <v>35</v>
      </c>
    </row>
    <row r="10" spans="2:20" ht="30" customHeight="1" thickBot="1">
      <c r="B10" s="27" t="s">
        <v>21</v>
      </c>
      <c r="C10" s="61" t="s">
        <v>93</v>
      </c>
      <c r="D10" s="61" t="s">
        <v>41</v>
      </c>
      <c r="E10" s="28">
        <v>21</v>
      </c>
      <c r="F10" s="28" t="s">
        <v>27</v>
      </c>
      <c r="G10" s="30">
        <v>0</v>
      </c>
      <c r="H10" s="28">
        <v>21</v>
      </c>
      <c r="I10" s="28" t="s">
        <v>27</v>
      </c>
      <c r="J10" s="30">
        <v>0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0</v>
      </c>
      <c r="P10" s="33">
        <f t="shared" si="2"/>
        <v>2</v>
      </c>
      <c r="Q10" s="28">
        <f t="shared" si="3"/>
        <v>0</v>
      </c>
      <c r="R10" s="53">
        <f aca="true" t="shared" si="4" ref="R10:S17">IF(P10=2,1,0)</f>
        <v>1</v>
      </c>
      <c r="S10" s="30">
        <f t="shared" si="4"/>
        <v>0</v>
      </c>
      <c r="T10" s="65" t="s">
        <v>33</v>
      </c>
    </row>
    <row r="11" spans="2:20" ht="30" customHeight="1" thickTop="1">
      <c r="B11" s="27" t="s">
        <v>22</v>
      </c>
      <c r="C11" s="61" t="s">
        <v>94</v>
      </c>
      <c r="D11" s="61" t="s">
        <v>42</v>
      </c>
      <c r="E11" s="28">
        <v>21</v>
      </c>
      <c r="F11" s="29" t="s">
        <v>27</v>
      </c>
      <c r="G11" s="30">
        <v>0</v>
      </c>
      <c r="H11" s="28">
        <v>21</v>
      </c>
      <c r="I11" s="29" t="s">
        <v>27</v>
      </c>
      <c r="J11" s="30">
        <v>0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0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5" t="s">
        <v>35</v>
      </c>
    </row>
    <row r="12" spans="2:20" ht="30" customHeight="1" thickBot="1">
      <c r="B12" s="27" t="s">
        <v>28</v>
      </c>
      <c r="C12" s="61" t="s">
        <v>95</v>
      </c>
      <c r="D12" s="61" t="s">
        <v>45</v>
      </c>
      <c r="E12" s="28">
        <v>21</v>
      </c>
      <c r="F12" s="28" t="s">
        <v>27</v>
      </c>
      <c r="G12" s="30">
        <v>0</v>
      </c>
      <c r="H12" s="28">
        <v>21</v>
      </c>
      <c r="I12" s="28" t="s">
        <v>27</v>
      </c>
      <c r="J12" s="30">
        <v>0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0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4"/>
        <v>0</v>
      </c>
      <c r="T12" s="65" t="s">
        <v>33</v>
      </c>
    </row>
    <row r="13" spans="2:20" ht="30" customHeight="1" thickTop="1">
      <c r="B13" s="27" t="s">
        <v>23</v>
      </c>
      <c r="C13" s="61" t="s">
        <v>96</v>
      </c>
      <c r="D13" s="61" t="s">
        <v>99</v>
      </c>
      <c r="E13" s="28">
        <v>21</v>
      </c>
      <c r="F13" s="29" t="s">
        <v>27</v>
      </c>
      <c r="G13" s="30">
        <v>0</v>
      </c>
      <c r="H13" s="28">
        <v>21</v>
      </c>
      <c r="I13" s="29" t="s">
        <v>27</v>
      </c>
      <c r="J13" s="30">
        <v>0</v>
      </c>
      <c r="K13" s="28"/>
      <c r="L13" s="28" t="s">
        <v>27</v>
      </c>
      <c r="M13" s="30"/>
      <c r="N13" s="31">
        <f t="shared" si="0"/>
        <v>42</v>
      </c>
      <c r="O13" s="32">
        <f t="shared" si="1"/>
        <v>0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4"/>
        <v>0</v>
      </c>
      <c r="T13" s="65" t="s">
        <v>35</v>
      </c>
    </row>
    <row r="14" spans="2:20" ht="30" customHeight="1" thickBot="1">
      <c r="B14" s="27" t="s">
        <v>24</v>
      </c>
      <c r="C14" s="61" t="s">
        <v>65</v>
      </c>
      <c r="D14" s="56"/>
      <c r="E14" s="28">
        <v>21</v>
      </c>
      <c r="F14" s="28" t="s">
        <v>27</v>
      </c>
      <c r="G14" s="30">
        <v>0</v>
      </c>
      <c r="H14" s="28">
        <v>21</v>
      </c>
      <c r="I14" s="28" t="s">
        <v>27</v>
      </c>
      <c r="J14" s="30">
        <v>0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0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4"/>
        <v>0</v>
      </c>
      <c r="T14" s="65" t="s">
        <v>33</v>
      </c>
    </row>
    <row r="15" spans="2:20" ht="30" customHeight="1" thickTop="1">
      <c r="B15" s="27" t="s">
        <v>25</v>
      </c>
      <c r="C15" s="61" t="s">
        <v>97</v>
      </c>
      <c r="D15" s="61" t="s">
        <v>100</v>
      </c>
      <c r="E15" s="28">
        <v>21</v>
      </c>
      <c r="F15" s="29" t="s">
        <v>27</v>
      </c>
      <c r="G15" s="30">
        <v>0</v>
      </c>
      <c r="H15" s="28">
        <v>21</v>
      </c>
      <c r="I15" s="29" t="s">
        <v>27</v>
      </c>
      <c r="J15" s="30">
        <v>0</v>
      </c>
      <c r="K15" s="28"/>
      <c r="L15" s="28" t="s">
        <v>27</v>
      </c>
      <c r="M15" s="30"/>
      <c r="N15" s="31">
        <f>E15+H15+K15</f>
        <v>42</v>
      </c>
      <c r="O15" s="32">
        <f>G15+J15+M15</f>
        <v>0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53">
        <f>IF(P15=2,1,0)</f>
        <v>1</v>
      </c>
      <c r="S15" s="30">
        <f>IF(Q15=2,1,0)</f>
        <v>0</v>
      </c>
      <c r="T15" s="65" t="s">
        <v>35</v>
      </c>
    </row>
    <row r="16" spans="2:20" ht="30" customHeight="1">
      <c r="B16" s="27" t="s">
        <v>29</v>
      </c>
      <c r="C16" s="61" t="s">
        <v>98</v>
      </c>
      <c r="D16" s="61" t="s">
        <v>52</v>
      </c>
      <c r="E16" s="28">
        <v>21</v>
      </c>
      <c r="F16" s="28" t="s">
        <v>27</v>
      </c>
      <c r="G16" s="30">
        <v>0</v>
      </c>
      <c r="H16" s="28">
        <v>21</v>
      </c>
      <c r="I16" s="28" t="s">
        <v>27</v>
      </c>
      <c r="J16" s="30">
        <v>0</v>
      </c>
      <c r="K16" s="28"/>
      <c r="L16" s="28" t="s">
        <v>27</v>
      </c>
      <c r="M16" s="30"/>
      <c r="N16" s="31">
        <f t="shared" si="0"/>
        <v>42</v>
      </c>
      <c r="O16" s="32">
        <f t="shared" si="1"/>
        <v>0</v>
      </c>
      <c r="P16" s="33">
        <f t="shared" si="2"/>
        <v>2</v>
      </c>
      <c r="Q16" s="28">
        <f t="shared" si="3"/>
        <v>0</v>
      </c>
      <c r="R16" s="53">
        <f t="shared" si="4"/>
        <v>1</v>
      </c>
      <c r="S16" s="30">
        <f t="shared" si="4"/>
        <v>0</v>
      </c>
      <c r="T16" s="65" t="s">
        <v>33</v>
      </c>
    </row>
    <row r="17" spans="2:20" ht="30" customHeight="1" thickBot="1">
      <c r="B17" s="34" t="s">
        <v>31</v>
      </c>
      <c r="C17" s="57"/>
      <c r="D17" s="57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4"/>
        <v>0</v>
      </c>
      <c r="T17" s="65" t="s">
        <v>35</v>
      </c>
    </row>
    <row r="18" spans="2:20" ht="34.5" customHeight="1" thickBot="1">
      <c r="B18" s="38" t="s">
        <v>10</v>
      </c>
      <c r="C18" s="85" t="str">
        <f>IF(R18&gt;S18,D4,IF(S18&gt;R18,D5,"remíza"))</f>
        <v>TJ Sokol Klimkovice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5" ref="N18:S18">SUM(N9:N17)</f>
        <v>336</v>
      </c>
      <c r="O18" s="40">
        <f t="shared" si="5"/>
        <v>0</v>
      </c>
      <c r="P18" s="39">
        <f t="shared" si="5"/>
        <v>16</v>
      </c>
      <c r="Q18" s="41">
        <f t="shared" si="5"/>
        <v>0</v>
      </c>
      <c r="R18" s="39">
        <f t="shared" si="5"/>
        <v>8</v>
      </c>
      <c r="S18" s="40">
        <f t="shared" si="5"/>
        <v>0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8:M18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36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37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 t="s">
        <v>80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63"/>
      <c r="T6" s="64" t="s">
        <v>69</v>
      </c>
    </row>
    <row r="7" spans="2:20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1" t="s">
        <v>38</v>
      </c>
      <c r="D9" s="62" t="s">
        <v>39</v>
      </c>
      <c r="E9" s="28">
        <v>5</v>
      </c>
      <c r="F9" s="29" t="s">
        <v>27</v>
      </c>
      <c r="G9" s="30">
        <v>21</v>
      </c>
      <c r="H9" s="28">
        <v>6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7">E9+H9+K9</f>
        <v>11</v>
      </c>
      <c r="O9" s="32">
        <f aca="true" t="shared" si="1" ref="O9:O17">G9+J9+M9</f>
        <v>42</v>
      </c>
      <c r="P9" s="33">
        <f aca="true" t="shared" si="2" ref="P9:P16">IF(E9&gt;G9,1,0)+IF(H9&gt;J9,1,0)+IF(K9&gt;M9,1,0)</f>
        <v>0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65" t="s">
        <v>33</v>
      </c>
    </row>
    <row r="10" spans="2:20" ht="30" customHeight="1">
      <c r="B10" s="27" t="s">
        <v>21</v>
      </c>
      <c r="C10" s="61" t="s">
        <v>40</v>
      </c>
      <c r="D10" s="61" t="s">
        <v>41</v>
      </c>
      <c r="E10" s="28">
        <v>18</v>
      </c>
      <c r="F10" s="28" t="s">
        <v>27</v>
      </c>
      <c r="G10" s="30">
        <v>21</v>
      </c>
      <c r="H10" s="28">
        <v>17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35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S17">IF(P10=2,1,0)</f>
        <v>0</v>
      </c>
      <c r="S10" s="30">
        <f t="shared" si="4"/>
        <v>1</v>
      </c>
      <c r="T10" s="65" t="s">
        <v>67</v>
      </c>
    </row>
    <row r="11" spans="2:20" ht="30" customHeight="1">
      <c r="B11" s="27" t="s">
        <v>22</v>
      </c>
      <c r="C11" s="61" t="s">
        <v>43</v>
      </c>
      <c r="D11" s="61" t="s">
        <v>42</v>
      </c>
      <c r="E11" s="28">
        <v>21</v>
      </c>
      <c r="F11" s="28" t="s">
        <v>27</v>
      </c>
      <c r="G11" s="30">
        <v>17</v>
      </c>
      <c r="H11" s="28">
        <v>20</v>
      </c>
      <c r="I11" s="28" t="s">
        <v>27</v>
      </c>
      <c r="J11" s="30">
        <v>22</v>
      </c>
      <c r="K11" s="28">
        <v>10</v>
      </c>
      <c r="L11" s="28" t="s">
        <v>27</v>
      </c>
      <c r="M11" s="30">
        <v>21</v>
      </c>
      <c r="N11" s="31">
        <f t="shared" si="0"/>
        <v>51</v>
      </c>
      <c r="O11" s="32">
        <f t="shared" si="1"/>
        <v>60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4"/>
        <v>1</v>
      </c>
      <c r="T11" s="65" t="s">
        <v>33</v>
      </c>
    </row>
    <row r="12" spans="2:20" ht="30" customHeight="1">
      <c r="B12" s="27" t="s">
        <v>28</v>
      </c>
      <c r="C12" s="61" t="s">
        <v>44</v>
      </c>
      <c r="D12" s="61" t="s">
        <v>45</v>
      </c>
      <c r="E12" s="28">
        <v>16</v>
      </c>
      <c r="F12" s="28" t="s">
        <v>27</v>
      </c>
      <c r="G12" s="30">
        <v>21</v>
      </c>
      <c r="H12" s="28">
        <v>21</v>
      </c>
      <c r="I12" s="28" t="s">
        <v>27</v>
      </c>
      <c r="J12" s="30">
        <v>8</v>
      </c>
      <c r="K12" s="28">
        <v>21</v>
      </c>
      <c r="L12" s="28" t="s">
        <v>27</v>
      </c>
      <c r="M12" s="30">
        <v>17</v>
      </c>
      <c r="N12" s="31">
        <f t="shared" si="0"/>
        <v>58</v>
      </c>
      <c r="O12" s="32">
        <f t="shared" si="1"/>
        <v>46</v>
      </c>
      <c r="P12" s="33">
        <f t="shared" si="2"/>
        <v>2</v>
      </c>
      <c r="Q12" s="28">
        <f t="shared" si="3"/>
        <v>1</v>
      </c>
      <c r="R12" s="53">
        <f t="shared" si="4"/>
        <v>1</v>
      </c>
      <c r="S12" s="30">
        <f t="shared" si="4"/>
        <v>0</v>
      </c>
      <c r="T12" s="65" t="s">
        <v>67</v>
      </c>
    </row>
    <row r="13" spans="2:20" ht="30" customHeight="1">
      <c r="B13" s="27" t="s">
        <v>23</v>
      </c>
      <c r="C13" s="61" t="s">
        <v>47</v>
      </c>
      <c r="D13" s="61" t="s">
        <v>46</v>
      </c>
      <c r="E13" s="28">
        <v>10</v>
      </c>
      <c r="F13" s="28" t="s">
        <v>27</v>
      </c>
      <c r="G13" s="30">
        <v>21</v>
      </c>
      <c r="H13" s="28">
        <v>10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20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4"/>
        <v>1</v>
      </c>
      <c r="T13" s="65" t="s">
        <v>33</v>
      </c>
    </row>
    <row r="14" spans="2:20" ht="30" customHeight="1">
      <c r="B14" s="27" t="s">
        <v>24</v>
      </c>
      <c r="C14" s="61" t="s">
        <v>48</v>
      </c>
      <c r="D14" s="56"/>
      <c r="E14" s="28">
        <v>21</v>
      </c>
      <c r="F14" s="28" t="s">
        <v>27</v>
      </c>
      <c r="G14" s="30">
        <v>0</v>
      </c>
      <c r="H14" s="28">
        <v>21</v>
      </c>
      <c r="I14" s="28" t="s">
        <v>27</v>
      </c>
      <c r="J14" s="30">
        <v>0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0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4"/>
        <v>0</v>
      </c>
      <c r="T14" s="65" t="s">
        <v>67</v>
      </c>
    </row>
    <row r="15" spans="2:20" ht="30" customHeight="1">
      <c r="B15" s="27" t="s">
        <v>25</v>
      </c>
      <c r="C15" s="61" t="s">
        <v>49</v>
      </c>
      <c r="D15" s="61" t="s">
        <v>50</v>
      </c>
      <c r="E15" s="28">
        <v>24</v>
      </c>
      <c r="F15" s="28" t="s">
        <v>27</v>
      </c>
      <c r="G15" s="30">
        <v>22</v>
      </c>
      <c r="H15" s="28">
        <v>18</v>
      </c>
      <c r="I15" s="28" t="s">
        <v>27</v>
      </c>
      <c r="J15" s="30">
        <v>21</v>
      </c>
      <c r="K15" s="28">
        <v>21</v>
      </c>
      <c r="L15" s="28" t="s">
        <v>27</v>
      </c>
      <c r="M15" s="30">
        <v>15</v>
      </c>
      <c r="N15" s="31">
        <f>E15+H15+K15</f>
        <v>63</v>
      </c>
      <c r="O15" s="32">
        <f>G15+J15+M15</f>
        <v>58</v>
      </c>
      <c r="P15" s="33">
        <f>IF(E15&gt;G15,1,0)+IF(H15&gt;J15,1,0)+IF(K15&gt;M15,1,0)</f>
        <v>2</v>
      </c>
      <c r="Q15" s="28">
        <f>IF(E15&lt;G15,1,0)+IF(H15&lt;J15,1,0)+IF(K15&lt;M15,1,0)</f>
        <v>1</v>
      </c>
      <c r="R15" s="53">
        <f>IF(P15=2,1,0)</f>
        <v>1</v>
      </c>
      <c r="S15" s="30">
        <f>IF(Q15=2,1,0)</f>
        <v>0</v>
      </c>
      <c r="T15" s="65" t="s">
        <v>33</v>
      </c>
    </row>
    <row r="16" spans="2:20" ht="30" customHeight="1">
      <c r="B16" s="27" t="s">
        <v>29</v>
      </c>
      <c r="C16" s="61" t="s">
        <v>51</v>
      </c>
      <c r="D16" s="61" t="s">
        <v>52</v>
      </c>
      <c r="E16" s="28">
        <v>21</v>
      </c>
      <c r="F16" s="28" t="s">
        <v>27</v>
      </c>
      <c r="G16" s="30">
        <v>17</v>
      </c>
      <c r="H16" s="28">
        <v>8</v>
      </c>
      <c r="I16" s="28" t="s">
        <v>27</v>
      </c>
      <c r="J16" s="30">
        <v>21</v>
      </c>
      <c r="K16" s="28">
        <v>19</v>
      </c>
      <c r="L16" s="28" t="s">
        <v>27</v>
      </c>
      <c r="M16" s="30">
        <v>21</v>
      </c>
      <c r="N16" s="31">
        <f t="shared" si="0"/>
        <v>48</v>
      </c>
      <c r="O16" s="32">
        <f t="shared" si="1"/>
        <v>59</v>
      </c>
      <c r="P16" s="33">
        <f t="shared" si="2"/>
        <v>1</v>
      </c>
      <c r="Q16" s="28">
        <f t="shared" si="3"/>
        <v>2</v>
      </c>
      <c r="R16" s="53">
        <f t="shared" si="4"/>
        <v>0</v>
      </c>
      <c r="S16" s="30">
        <f t="shared" si="4"/>
        <v>1</v>
      </c>
      <c r="T16" s="65" t="s">
        <v>67</v>
      </c>
    </row>
    <row r="17" spans="2:20" ht="30" customHeight="1" thickBot="1">
      <c r="B17" s="34" t="s">
        <v>31</v>
      </c>
      <c r="C17" s="57"/>
      <c r="D17" s="57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4"/>
        <v>0</v>
      </c>
      <c r="T17" s="58"/>
    </row>
    <row r="18" spans="2:20" ht="34.5" customHeight="1" thickBot="1">
      <c r="B18" s="38" t="s">
        <v>10</v>
      </c>
      <c r="C18" s="85" t="str">
        <f>IF(R18&gt;S18,D4,IF(S18&gt;R18,D5,"remíza"))</f>
        <v>USK Plzeň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5" ref="N18:S18">SUM(N9:N17)</f>
        <v>328</v>
      </c>
      <c r="O18" s="40">
        <f t="shared" si="5"/>
        <v>349</v>
      </c>
      <c r="P18" s="39">
        <f t="shared" si="5"/>
        <v>8</v>
      </c>
      <c r="Q18" s="41">
        <f t="shared" si="5"/>
        <v>12</v>
      </c>
      <c r="R18" s="39">
        <f t="shared" si="5"/>
        <v>3</v>
      </c>
      <c r="S18" s="40">
        <f t="shared" si="5"/>
        <v>5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8:M18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0"/>
  <sheetViews>
    <sheetView zoomScalePageLayoutView="0" workbookViewId="0" topLeftCell="A1">
      <selection activeCell="X10" sqref="X1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33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88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 t="s">
        <v>80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64" t="s">
        <v>69</v>
      </c>
    </row>
    <row r="7" spans="2:24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  <c r="X7" s="67"/>
    </row>
    <row r="8" spans="2:24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  <c r="X8" s="68"/>
    </row>
    <row r="9" spans="2:26" ht="30" customHeight="1" thickTop="1">
      <c r="B9" s="27" t="s">
        <v>20</v>
      </c>
      <c r="C9" s="62" t="s">
        <v>60</v>
      </c>
      <c r="D9" s="61" t="s">
        <v>53</v>
      </c>
      <c r="E9" s="70">
        <v>21</v>
      </c>
      <c r="F9" s="29" t="s">
        <v>27</v>
      </c>
      <c r="G9" s="73">
        <v>7</v>
      </c>
      <c r="H9" s="70">
        <v>21</v>
      </c>
      <c r="I9" s="29" t="s">
        <v>27</v>
      </c>
      <c r="J9" s="73">
        <v>12</v>
      </c>
      <c r="K9" s="28"/>
      <c r="L9" s="29" t="s">
        <v>27</v>
      </c>
      <c r="M9" s="30"/>
      <c r="N9" s="31">
        <f aca="true" t="shared" si="0" ref="N9:N17">E9+H9+K9</f>
        <v>42</v>
      </c>
      <c r="O9" s="32">
        <f aca="true" t="shared" si="1" ref="O9:O17">G9+J9+M9</f>
        <v>19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65" t="s">
        <v>44</v>
      </c>
      <c r="X9"/>
      <c r="Y9"/>
      <c r="Z9"/>
    </row>
    <row r="10" spans="2:26" ht="30" customHeight="1">
      <c r="B10" s="27" t="s">
        <v>21</v>
      </c>
      <c r="C10" s="61" t="s">
        <v>61</v>
      </c>
      <c r="D10" s="61" t="s">
        <v>40</v>
      </c>
      <c r="E10" s="71">
        <v>21</v>
      </c>
      <c r="F10" s="28" t="s">
        <v>27</v>
      </c>
      <c r="G10" s="30">
        <v>13</v>
      </c>
      <c r="H10" s="71">
        <v>21</v>
      </c>
      <c r="I10" s="28" t="s">
        <v>27</v>
      </c>
      <c r="J10" s="30">
        <v>9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22</v>
      </c>
      <c r="P10" s="33">
        <f t="shared" si="2"/>
        <v>2</v>
      </c>
      <c r="Q10" s="28">
        <f t="shared" si="3"/>
        <v>0</v>
      </c>
      <c r="R10" s="53">
        <f aca="true" t="shared" si="4" ref="R10:R17">IF(P10=2,1,0)</f>
        <v>1</v>
      </c>
      <c r="S10" s="30">
        <f aca="true" t="shared" si="5" ref="S10:S17">IF(Q10=2,1,0)</f>
        <v>0</v>
      </c>
      <c r="T10" s="65" t="s">
        <v>72</v>
      </c>
      <c r="X10"/>
      <c r="Y10"/>
      <c r="Z10"/>
    </row>
    <row r="11" spans="2:26" ht="30" customHeight="1">
      <c r="B11" s="27" t="s">
        <v>22</v>
      </c>
      <c r="C11" s="61" t="s">
        <v>62</v>
      </c>
      <c r="D11" s="61" t="s">
        <v>54</v>
      </c>
      <c r="E11" s="71">
        <v>21</v>
      </c>
      <c r="F11" s="28" t="s">
        <v>27</v>
      </c>
      <c r="G11" s="30">
        <v>11</v>
      </c>
      <c r="H11" s="71">
        <v>22</v>
      </c>
      <c r="I11" s="28" t="s">
        <v>27</v>
      </c>
      <c r="J11" s="30">
        <v>20</v>
      </c>
      <c r="K11" s="28"/>
      <c r="L11" s="28" t="s">
        <v>27</v>
      </c>
      <c r="M11" s="30"/>
      <c r="N11" s="31">
        <f t="shared" si="0"/>
        <v>43</v>
      </c>
      <c r="O11" s="32">
        <f t="shared" si="1"/>
        <v>31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5" t="s">
        <v>45</v>
      </c>
      <c r="X11"/>
      <c r="Y11"/>
      <c r="Z11"/>
    </row>
    <row r="12" spans="2:26" ht="30" customHeight="1">
      <c r="B12" s="27" t="s">
        <v>28</v>
      </c>
      <c r="C12" s="61" t="s">
        <v>63</v>
      </c>
      <c r="D12" s="61" t="s">
        <v>55</v>
      </c>
      <c r="E12" s="71">
        <v>11</v>
      </c>
      <c r="F12" s="28" t="s">
        <v>27</v>
      </c>
      <c r="G12" s="30">
        <v>21</v>
      </c>
      <c r="H12" s="71">
        <v>16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27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5" t="s">
        <v>73</v>
      </c>
      <c r="X12"/>
      <c r="Y12"/>
      <c r="Z12"/>
    </row>
    <row r="13" spans="2:26" ht="30" customHeight="1">
      <c r="B13" s="27" t="s">
        <v>23</v>
      </c>
      <c r="C13" s="61" t="s">
        <v>64</v>
      </c>
      <c r="D13" s="61" t="s">
        <v>56</v>
      </c>
      <c r="E13" s="71">
        <v>13</v>
      </c>
      <c r="F13" s="28" t="s">
        <v>27</v>
      </c>
      <c r="G13" s="30">
        <v>21</v>
      </c>
      <c r="H13" s="71">
        <v>21</v>
      </c>
      <c r="I13" s="28" t="s">
        <v>27</v>
      </c>
      <c r="J13" s="30">
        <v>15</v>
      </c>
      <c r="K13" s="28">
        <v>17</v>
      </c>
      <c r="L13" s="28" t="s">
        <v>27</v>
      </c>
      <c r="M13" s="30">
        <v>21</v>
      </c>
      <c r="N13" s="31">
        <f t="shared" si="0"/>
        <v>51</v>
      </c>
      <c r="O13" s="32">
        <f t="shared" si="1"/>
        <v>57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5" t="s">
        <v>43</v>
      </c>
      <c r="X13"/>
      <c r="Y13"/>
      <c r="Z13"/>
    </row>
    <row r="14" spans="2:26" ht="30" customHeight="1">
      <c r="B14" s="27" t="s">
        <v>24</v>
      </c>
      <c r="C14" s="61" t="s">
        <v>65</v>
      </c>
      <c r="D14" s="61" t="s">
        <v>58</v>
      </c>
      <c r="E14" s="71">
        <v>10</v>
      </c>
      <c r="F14" s="28" t="s">
        <v>27</v>
      </c>
      <c r="G14" s="30">
        <v>21</v>
      </c>
      <c r="H14" s="71">
        <v>15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25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65" t="s">
        <v>81</v>
      </c>
      <c r="X14"/>
      <c r="Y14"/>
      <c r="Z14"/>
    </row>
    <row r="15" spans="2:26" ht="30" customHeight="1">
      <c r="B15" s="27" t="s">
        <v>25</v>
      </c>
      <c r="C15" s="61" t="s">
        <v>68</v>
      </c>
      <c r="D15" s="61" t="s">
        <v>57</v>
      </c>
      <c r="E15" s="71">
        <v>22</v>
      </c>
      <c r="F15" s="28" t="s">
        <v>27</v>
      </c>
      <c r="G15" s="30">
        <v>20</v>
      </c>
      <c r="H15" s="71">
        <v>26</v>
      </c>
      <c r="I15" s="28" t="s">
        <v>27</v>
      </c>
      <c r="J15" s="30">
        <v>24</v>
      </c>
      <c r="K15" s="28"/>
      <c r="L15" s="28" t="s">
        <v>27</v>
      </c>
      <c r="M15" s="30"/>
      <c r="N15" s="31">
        <f>E15+H15+K15</f>
        <v>48</v>
      </c>
      <c r="O15" s="32">
        <f>G15+J15+M15</f>
        <v>44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53">
        <f>IF(P15=2,1,0)</f>
        <v>1</v>
      </c>
      <c r="S15" s="30">
        <f>IF(Q15=2,1,0)</f>
        <v>0</v>
      </c>
      <c r="T15" s="65" t="s">
        <v>71</v>
      </c>
      <c r="X15"/>
      <c r="Y15"/>
      <c r="Z15"/>
    </row>
    <row r="16" spans="2:26" ht="30" customHeight="1">
      <c r="B16" s="27" t="s">
        <v>29</v>
      </c>
      <c r="C16" s="61" t="s">
        <v>66</v>
      </c>
      <c r="D16" s="61" t="s">
        <v>59</v>
      </c>
      <c r="E16" s="71">
        <v>23</v>
      </c>
      <c r="F16" s="28" t="s">
        <v>27</v>
      </c>
      <c r="G16" s="30">
        <v>25</v>
      </c>
      <c r="H16" s="71">
        <v>21</v>
      </c>
      <c r="I16" s="28" t="s">
        <v>27</v>
      </c>
      <c r="J16" s="30">
        <v>19</v>
      </c>
      <c r="K16" s="28">
        <v>15</v>
      </c>
      <c r="L16" s="28" t="s">
        <v>27</v>
      </c>
      <c r="M16" s="30">
        <v>21</v>
      </c>
      <c r="N16" s="31">
        <f t="shared" si="0"/>
        <v>59</v>
      </c>
      <c r="O16" s="32">
        <f t="shared" si="1"/>
        <v>65</v>
      </c>
      <c r="P16" s="33">
        <f t="shared" si="2"/>
        <v>1</v>
      </c>
      <c r="Q16" s="28">
        <f t="shared" si="3"/>
        <v>2</v>
      </c>
      <c r="R16" s="53">
        <f t="shared" si="4"/>
        <v>0</v>
      </c>
      <c r="S16" s="30">
        <f t="shared" si="5"/>
        <v>1</v>
      </c>
      <c r="T16" s="65" t="s">
        <v>39</v>
      </c>
      <c r="X16"/>
      <c r="Y16"/>
      <c r="Z16"/>
    </row>
    <row r="17" spans="2:26" ht="30" customHeight="1" thickBot="1">
      <c r="B17" s="34" t="s">
        <v>31</v>
      </c>
      <c r="C17" s="66" t="s">
        <v>75</v>
      </c>
      <c r="D17" s="66" t="s">
        <v>74</v>
      </c>
      <c r="E17" s="72">
        <v>21</v>
      </c>
      <c r="F17" s="36" t="s">
        <v>27</v>
      </c>
      <c r="G17" s="74">
        <v>13</v>
      </c>
      <c r="H17" s="72">
        <v>22</v>
      </c>
      <c r="I17" s="36" t="s">
        <v>27</v>
      </c>
      <c r="J17" s="74">
        <v>20</v>
      </c>
      <c r="K17" s="35"/>
      <c r="L17" s="36" t="s">
        <v>27</v>
      </c>
      <c r="M17" s="37"/>
      <c r="N17" s="31">
        <f t="shared" si="0"/>
        <v>43</v>
      </c>
      <c r="O17" s="32">
        <f t="shared" si="1"/>
        <v>33</v>
      </c>
      <c r="P17" s="33">
        <f>IF(E17&gt;G17,1,0)+IF(H17&gt;J17,1,0)+IF(K17&gt;M17,1,0)</f>
        <v>2</v>
      </c>
      <c r="Q17" s="28">
        <f>IF(E17&lt;G17,1,0)+IF(H17&lt;J17,1,0)+IF(K17&lt;M17,1,0)</f>
        <v>0</v>
      </c>
      <c r="R17" s="54">
        <f t="shared" si="4"/>
        <v>1</v>
      </c>
      <c r="S17" s="30">
        <f t="shared" si="5"/>
        <v>0</v>
      </c>
      <c r="T17" s="76" t="s">
        <v>41</v>
      </c>
      <c r="X17"/>
      <c r="Y17"/>
      <c r="Z17"/>
    </row>
    <row r="18" spans="2:26" ht="34.5" customHeight="1" thickBot="1">
      <c r="B18" s="38" t="s">
        <v>10</v>
      </c>
      <c r="C18" s="85" t="str">
        <f>IF(R18&gt;S18,D4,IF(S18&gt;R18,D5,"remíza"))</f>
        <v>Klimkovice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6" ref="N18:S18">SUM(N9:N17)</f>
        <v>380</v>
      </c>
      <c r="O18" s="40">
        <f t="shared" si="6"/>
        <v>355</v>
      </c>
      <c r="P18" s="39">
        <f t="shared" si="6"/>
        <v>12</v>
      </c>
      <c r="Q18" s="41">
        <f t="shared" si="6"/>
        <v>8</v>
      </c>
      <c r="R18" s="39">
        <f t="shared" si="6"/>
        <v>5</v>
      </c>
      <c r="S18" s="40">
        <f t="shared" si="6"/>
        <v>4</v>
      </c>
      <c r="T18" s="59"/>
      <c r="Y18"/>
      <c r="Z18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37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88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 t="s">
        <v>80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64" t="s">
        <v>85</v>
      </c>
    </row>
    <row r="7" spans="2:20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1" t="s">
        <v>39</v>
      </c>
      <c r="D9" s="62" t="s">
        <v>53</v>
      </c>
      <c r="E9" s="28">
        <v>21</v>
      </c>
      <c r="F9" s="29" t="s">
        <v>27</v>
      </c>
      <c r="G9" s="30">
        <v>10</v>
      </c>
      <c r="H9" s="28">
        <v>21</v>
      </c>
      <c r="I9" s="29" t="s">
        <v>27</v>
      </c>
      <c r="J9" s="30">
        <v>7</v>
      </c>
      <c r="K9" s="28"/>
      <c r="L9" s="29" t="s">
        <v>27</v>
      </c>
      <c r="M9" s="30"/>
      <c r="N9" s="31">
        <f aca="true" t="shared" si="0" ref="N9:N17">E9+H9+K9</f>
        <v>42</v>
      </c>
      <c r="O9" s="32">
        <f aca="true" t="shared" si="1" ref="O9:O17">G9+J9+M9</f>
        <v>17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65" t="s">
        <v>35</v>
      </c>
    </row>
    <row r="10" spans="2:20" ht="30" customHeight="1">
      <c r="B10" s="27" t="s">
        <v>21</v>
      </c>
      <c r="C10" s="61" t="s">
        <v>41</v>
      </c>
      <c r="D10" s="61" t="s">
        <v>40</v>
      </c>
      <c r="E10" s="28">
        <v>21</v>
      </c>
      <c r="F10" s="28" t="s">
        <v>27</v>
      </c>
      <c r="G10" s="30">
        <v>12</v>
      </c>
      <c r="H10" s="28">
        <v>21</v>
      </c>
      <c r="I10" s="28" t="s">
        <v>27</v>
      </c>
      <c r="J10" s="30">
        <v>8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20</v>
      </c>
      <c r="P10" s="33">
        <f t="shared" si="2"/>
        <v>2</v>
      </c>
      <c r="Q10" s="28">
        <f t="shared" si="3"/>
        <v>0</v>
      </c>
      <c r="R10" s="53">
        <f aca="true" t="shared" si="4" ref="R10:S17">IF(P10=2,1,0)</f>
        <v>1</v>
      </c>
      <c r="S10" s="30">
        <f t="shared" si="4"/>
        <v>0</v>
      </c>
      <c r="T10" s="65" t="s">
        <v>33</v>
      </c>
    </row>
    <row r="11" spans="2:20" ht="30" customHeight="1">
      <c r="B11" s="27" t="s">
        <v>22</v>
      </c>
      <c r="C11" s="61" t="s">
        <v>42</v>
      </c>
      <c r="D11" s="61" t="s">
        <v>54</v>
      </c>
      <c r="E11" s="28">
        <v>11</v>
      </c>
      <c r="F11" s="28" t="s">
        <v>27</v>
      </c>
      <c r="G11" s="30">
        <v>21</v>
      </c>
      <c r="H11" s="28">
        <v>19</v>
      </c>
      <c r="I11" s="28" t="s">
        <v>27</v>
      </c>
      <c r="J11" s="30">
        <v>21</v>
      </c>
      <c r="K11" s="28"/>
      <c r="L11" s="28" t="s">
        <v>27</v>
      </c>
      <c r="M11" s="30"/>
      <c r="N11" s="31">
        <f t="shared" si="0"/>
        <v>30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4"/>
        <v>1</v>
      </c>
      <c r="T11" s="65" t="s">
        <v>35</v>
      </c>
    </row>
    <row r="12" spans="2:20" ht="30" customHeight="1">
      <c r="B12" s="27" t="s">
        <v>28</v>
      </c>
      <c r="C12" s="61" t="s">
        <v>45</v>
      </c>
      <c r="D12" s="61" t="s">
        <v>70</v>
      </c>
      <c r="E12" s="28">
        <v>21</v>
      </c>
      <c r="F12" s="28" t="s">
        <v>27</v>
      </c>
      <c r="G12" s="30">
        <v>13</v>
      </c>
      <c r="H12" s="28">
        <v>21</v>
      </c>
      <c r="I12" s="28" t="s">
        <v>27</v>
      </c>
      <c r="J12" s="30">
        <v>16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29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4"/>
        <v>0</v>
      </c>
      <c r="T12" s="65" t="s">
        <v>33</v>
      </c>
    </row>
    <row r="13" spans="2:20" ht="30" customHeight="1">
      <c r="B13" s="27" t="s">
        <v>23</v>
      </c>
      <c r="C13" s="61" t="s">
        <v>82</v>
      </c>
      <c r="D13" s="61" t="s">
        <v>84</v>
      </c>
      <c r="E13" s="28">
        <v>21</v>
      </c>
      <c r="F13" s="28" t="s">
        <v>27</v>
      </c>
      <c r="G13" s="30">
        <v>10</v>
      </c>
      <c r="H13" s="28">
        <v>21</v>
      </c>
      <c r="I13" s="28" t="s">
        <v>27</v>
      </c>
      <c r="J13" s="30">
        <v>11</v>
      </c>
      <c r="K13" s="28"/>
      <c r="L13" s="28" t="s">
        <v>27</v>
      </c>
      <c r="M13" s="30"/>
      <c r="N13" s="31">
        <f t="shared" si="0"/>
        <v>42</v>
      </c>
      <c r="O13" s="32">
        <f t="shared" si="1"/>
        <v>21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4"/>
        <v>0</v>
      </c>
      <c r="T13" s="65" t="s">
        <v>35</v>
      </c>
    </row>
    <row r="14" spans="2:20" ht="30" customHeight="1">
      <c r="B14" s="27" t="s">
        <v>24</v>
      </c>
      <c r="C14" s="56"/>
      <c r="D14" s="61" t="s">
        <v>76</v>
      </c>
      <c r="E14" s="28">
        <v>0</v>
      </c>
      <c r="F14" s="28" t="s">
        <v>27</v>
      </c>
      <c r="G14" s="30">
        <v>21</v>
      </c>
      <c r="H14" s="28">
        <v>0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0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5" t="s">
        <v>33</v>
      </c>
    </row>
    <row r="15" spans="2:20" ht="30" customHeight="1">
      <c r="B15" s="27" t="s">
        <v>25</v>
      </c>
      <c r="C15" s="61" t="s">
        <v>83</v>
      </c>
      <c r="D15" s="61" t="s">
        <v>77</v>
      </c>
      <c r="E15" s="28">
        <v>21</v>
      </c>
      <c r="F15" s="28" t="s">
        <v>27</v>
      </c>
      <c r="G15" s="30">
        <v>17</v>
      </c>
      <c r="H15" s="28">
        <v>21</v>
      </c>
      <c r="I15" s="28" t="s">
        <v>27</v>
      </c>
      <c r="J15" s="30">
        <v>19</v>
      </c>
      <c r="K15" s="28"/>
      <c r="L15" s="28" t="s">
        <v>27</v>
      </c>
      <c r="M15" s="30"/>
      <c r="N15" s="31">
        <f>E15+H15+K15</f>
        <v>42</v>
      </c>
      <c r="O15" s="32">
        <f>G15+J15+M15</f>
        <v>36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53">
        <f>IF(P15=2,1,0)</f>
        <v>1</v>
      </c>
      <c r="S15" s="30">
        <f>IF(Q15=2,1,0)</f>
        <v>0</v>
      </c>
      <c r="T15" s="65" t="s">
        <v>35</v>
      </c>
    </row>
    <row r="16" spans="2:20" ht="30" customHeight="1">
      <c r="B16" s="27" t="s">
        <v>29</v>
      </c>
      <c r="C16" s="61" t="s">
        <v>52</v>
      </c>
      <c r="D16" s="61" t="s">
        <v>59</v>
      </c>
      <c r="E16" s="28">
        <v>21</v>
      </c>
      <c r="F16" s="28" t="s">
        <v>27</v>
      </c>
      <c r="G16" s="30">
        <v>16</v>
      </c>
      <c r="H16" s="28">
        <v>14</v>
      </c>
      <c r="I16" s="28" t="s">
        <v>27</v>
      </c>
      <c r="J16" s="30">
        <v>21</v>
      </c>
      <c r="K16" s="28">
        <v>22</v>
      </c>
      <c r="L16" s="28" t="s">
        <v>27</v>
      </c>
      <c r="M16" s="30">
        <v>20</v>
      </c>
      <c r="N16" s="31">
        <f t="shared" si="0"/>
        <v>57</v>
      </c>
      <c r="O16" s="32">
        <f t="shared" si="1"/>
        <v>57</v>
      </c>
      <c r="P16" s="33">
        <f t="shared" si="2"/>
        <v>2</v>
      </c>
      <c r="Q16" s="28">
        <f t="shared" si="3"/>
        <v>1</v>
      </c>
      <c r="R16" s="53">
        <f t="shared" si="4"/>
        <v>1</v>
      </c>
      <c r="S16" s="30">
        <f t="shared" si="4"/>
        <v>0</v>
      </c>
      <c r="T16" s="65" t="s">
        <v>33</v>
      </c>
    </row>
    <row r="17" spans="2:20" ht="30" customHeight="1" thickBot="1">
      <c r="B17" s="34" t="s">
        <v>31</v>
      </c>
      <c r="C17" s="57"/>
      <c r="D17" s="57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4"/>
        <v>0</v>
      </c>
      <c r="T17" s="58"/>
    </row>
    <row r="18" spans="2:20" ht="34.5" customHeight="1" thickBot="1">
      <c r="B18" s="38" t="s">
        <v>10</v>
      </c>
      <c r="C18" s="85" t="str">
        <f>IF(R18&gt;S18,D4,IF(S18&gt;R18,D5,"remíza"))</f>
        <v>USK Plzeň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5" ref="N18:S18">SUM(N9:N17)</f>
        <v>297</v>
      </c>
      <c r="O18" s="40">
        <f t="shared" si="5"/>
        <v>264</v>
      </c>
      <c r="P18" s="39">
        <f t="shared" si="5"/>
        <v>12</v>
      </c>
      <c r="Q18" s="41">
        <f t="shared" si="5"/>
        <v>5</v>
      </c>
      <c r="R18" s="39">
        <f t="shared" si="5"/>
        <v>6</v>
      </c>
      <c r="S18" s="40">
        <f t="shared" si="5"/>
        <v>2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91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8:M18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0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19.5" customHeight="1" thickBot="1">
      <c r="B3" s="5" t="s">
        <v>1</v>
      </c>
      <c r="C3" s="6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2:20" ht="19.5" customHeight="1" thickTop="1">
      <c r="B4" s="7" t="s">
        <v>3</v>
      </c>
      <c r="C4" s="8"/>
      <c r="D4" s="91" t="s">
        <v>90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16</v>
      </c>
      <c r="R4" s="95"/>
      <c r="S4" s="10"/>
      <c r="T4" s="75" t="s">
        <v>78</v>
      </c>
    </row>
    <row r="5" spans="2:20" ht="19.5" customHeight="1">
      <c r="B5" s="7" t="s">
        <v>4</v>
      </c>
      <c r="C5" s="11"/>
      <c r="D5" s="96" t="s">
        <v>89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9" t="s">
        <v>2</v>
      </c>
      <c r="R5" s="100"/>
      <c r="S5" s="9"/>
      <c r="T5" s="75" t="s">
        <v>79</v>
      </c>
    </row>
    <row r="6" spans="2:20" ht="19.5" customHeight="1" thickBot="1">
      <c r="B6" s="12" t="s">
        <v>5</v>
      </c>
      <c r="C6" s="13"/>
      <c r="D6" s="77" t="s">
        <v>102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64" t="s">
        <v>85</v>
      </c>
    </row>
    <row r="7" spans="2:20" ht="24.75" customHeight="1">
      <c r="B7" s="16"/>
      <c r="C7" s="17" t="s">
        <v>6</v>
      </c>
      <c r="D7" s="17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1" t="s">
        <v>60</v>
      </c>
      <c r="D9" s="62" t="s">
        <v>38</v>
      </c>
      <c r="E9" s="28">
        <v>21</v>
      </c>
      <c r="F9" s="29" t="s">
        <v>27</v>
      </c>
      <c r="G9" s="30">
        <v>13</v>
      </c>
      <c r="H9" s="28">
        <v>21</v>
      </c>
      <c r="I9" s="29" t="s">
        <v>27</v>
      </c>
      <c r="J9" s="30">
        <v>10</v>
      </c>
      <c r="K9" s="28"/>
      <c r="L9" s="29" t="s">
        <v>27</v>
      </c>
      <c r="M9" s="30"/>
      <c r="N9" s="31">
        <f aca="true" t="shared" si="0" ref="N9:N17">E9+H9+K9</f>
        <v>42</v>
      </c>
      <c r="O9" s="32">
        <f aca="true" t="shared" si="1" ref="O9:O17">G9+J9+M9</f>
        <v>23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65" t="s">
        <v>32</v>
      </c>
    </row>
    <row r="10" spans="2:20" ht="30" customHeight="1">
      <c r="B10" s="27" t="s">
        <v>21</v>
      </c>
      <c r="C10" s="61" t="s">
        <v>61</v>
      </c>
      <c r="D10" s="61" t="s">
        <v>40</v>
      </c>
      <c r="E10" s="28">
        <v>21</v>
      </c>
      <c r="F10" s="28" t="s">
        <v>27</v>
      </c>
      <c r="G10" s="30">
        <v>16</v>
      </c>
      <c r="H10" s="28">
        <v>19</v>
      </c>
      <c r="I10" s="28" t="s">
        <v>27</v>
      </c>
      <c r="J10" s="30">
        <v>21</v>
      </c>
      <c r="K10" s="28">
        <v>21</v>
      </c>
      <c r="L10" s="28" t="s">
        <v>27</v>
      </c>
      <c r="M10" s="30">
        <v>19</v>
      </c>
      <c r="N10" s="31">
        <f t="shared" si="0"/>
        <v>61</v>
      </c>
      <c r="O10" s="32">
        <f t="shared" si="1"/>
        <v>56</v>
      </c>
      <c r="P10" s="33">
        <f t="shared" si="2"/>
        <v>2</v>
      </c>
      <c r="Q10" s="28">
        <f t="shared" si="3"/>
        <v>1</v>
      </c>
      <c r="R10" s="53">
        <f aca="true" t="shared" si="4" ref="R10:S17">IF(P10=2,1,0)</f>
        <v>1</v>
      </c>
      <c r="S10" s="30">
        <f t="shared" si="4"/>
        <v>0</v>
      </c>
      <c r="T10" s="65" t="s">
        <v>67</v>
      </c>
    </row>
    <row r="11" spans="2:20" ht="30" customHeight="1">
      <c r="B11" s="27" t="s">
        <v>22</v>
      </c>
      <c r="C11" s="61" t="s">
        <v>62</v>
      </c>
      <c r="D11" s="61" t="s">
        <v>43</v>
      </c>
      <c r="E11" s="28">
        <v>21</v>
      </c>
      <c r="F11" s="28" t="s">
        <v>27</v>
      </c>
      <c r="G11" s="30">
        <v>11</v>
      </c>
      <c r="H11" s="28">
        <v>21</v>
      </c>
      <c r="I11" s="28" t="s">
        <v>27</v>
      </c>
      <c r="J11" s="30">
        <v>18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29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5" t="s">
        <v>32</v>
      </c>
    </row>
    <row r="12" spans="2:20" ht="30" customHeight="1">
      <c r="B12" s="27" t="s">
        <v>28</v>
      </c>
      <c r="C12" s="61" t="s">
        <v>63</v>
      </c>
      <c r="D12" s="61" t="s">
        <v>44</v>
      </c>
      <c r="E12" s="28">
        <v>21</v>
      </c>
      <c r="F12" s="28" t="s">
        <v>27</v>
      </c>
      <c r="G12" s="30">
        <v>14</v>
      </c>
      <c r="H12" s="28">
        <v>7</v>
      </c>
      <c r="I12" s="28" t="s">
        <v>27</v>
      </c>
      <c r="J12" s="30">
        <v>21</v>
      </c>
      <c r="K12" s="28">
        <v>11</v>
      </c>
      <c r="L12" s="28" t="s">
        <v>27</v>
      </c>
      <c r="M12" s="30">
        <v>21</v>
      </c>
      <c r="N12" s="31">
        <f t="shared" si="0"/>
        <v>39</v>
      </c>
      <c r="O12" s="32">
        <f t="shared" si="1"/>
        <v>56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65" t="s">
        <v>67</v>
      </c>
    </row>
    <row r="13" spans="2:20" ht="30" customHeight="1">
      <c r="B13" s="27" t="s">
        <v>23</v>
      </c>
      <c r="C13" s="61" t="s">
        <v>64</v>
      </c>
      <c r="D13" s="61" t="s">
        <v>47</v>
      </c>
      <c r="E13" s="28">
        <v>21</v>
      </c>
      <c r="F13" s="28" t="s">
        <v>27</v>
      </c>
      <c r="G13" s="30">
        <v>15</v>
      </c>
      <c r="H13" s="28">
        <v>21</v>
      </c>
      <c r="I13" s="28" t="s">
        <v>27</v>
      </c>
      <c r="J13" s="30">
        <v>19</v>
      </c>
      <c r="K13" s="28"/>
      <c r="L13" s="28" t="s">
        <v>27</v>
      </c>
      <c r="M13" s="30"/>
      <c r="N13" s="31">
        <f t="shared" si="0"/>
        <v>42</v>
      </c>
      <c r="O13" s="32">
        <f t="shared" si="1"/>
        <v>34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4"/>
        <v>0</v>
      </c>
      <c r="T13" s="65" t="s">
        <v>32</v>
      </c>
    </row>
    <row r="14" spans="2:24" ht="30" customHeight="1">
      <c r="B14" s="27" t="s">
        <v>24</v>
      </c>
      <c r="C14" s="61" t="s">
        <v>86</v>
      </c>
      <c r="D14" s="61" t="s">
        <v>87</v>
      </c>
      <c r="E14" s="28">
        <v>12</v>
      </c>
      <c r="F14" s="28" t="s">
        <v>27</v>
      </c>
      <c r="G14" s="30">
        <v>21</v>
      </c>
      <c r="H14" s="28">
        <v>7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19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5" t="s">
        <v>67</v>
      </c>
      <c r="W14" s="2"/>
      <c r="X14" s="2"/>
    </row>
    <row r="15" spans="2:24" ht="30" customHeight="1">
      <c r="B15" s="27" t="s">
        <v>25</v>
      </c>
      <c r="C15" s="61" t="s">
        <v>68</v>
      </c>
      <c r="D15" s="61" t="s">
        <v>49</v>
      </c>
      <c r="E15" s="28">
        <v>14</v>
      </c>
      <c r="F15" s="28" t="s">
        <v>27</v>
      </c>
      <c r="G15" s="30">
        <v>21</v>
      </c>
      <c r="H15" s="28">
        <v>21</v>
      </c>
      <c r="I15" s="28" t="s">
        <v>27</v>
      </c>
      <c r="J15" s="30">
        <v>19</v>
      </c>
      <c r="K15" s="28">
        <v>11</v>
      </c>
      <c r="L15" s="28" t="s">
        <v>27</v>
      </c>
      <c r="M15" s="30">
        <v>21</v>
      </c>
      <c r="N15" s="31">
        <f>E15+H15+K15</f>
        <v>46</v>
      </c>
      <c r="O15" s="32">
        <f>G15+J15+M15</f>
        <v>61</v>
      </c>
      <c r="P15" s="33">
        <f>IF(E15&gt;G15,1,0)+IF(H15&gt;J15,1,0)+IF(K15&gt;M15,1,0)</f>
        <v>1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65" t="s">
        <v>32</v>
      </c>
      <c r="W15" s="2"/>
      <c r="X15" s="2"/>
    </row>
    <row r="16" spans="2:24" ht="30" customHeight="1">
      <c r="B16" s="27" t="s">
        <v>29</v>
      </c>
      <c r="C16" s="61" t="s">
        <v>66</v>
      </c>
      <c r="D16" s="61" t="s">
        <v>51</v>
      </c>
      <c r="E16" s="28">
        <v>21</v>
      </c>
      <c r="F16" s="28" t="s">
        <v>27</v>
      </c>
      <c r="G16" s="30">
        <v>19</v>
      </c>
      <c r="H16" s="28">
        <v>21</v>
      </c>
      <c r="I16" s="28" t="s">
        <v>27</v>
      </c>
      <c r="J16" s="30">
        <v>15</v>
      </c>
      <c r="K16" s="28"/>
      <c r="L16" s="28" t="s">
        <v>27</v>
      </c>
      <c r="M16" s="30"/>
      <c r="N16" s="31">
        <f t="shared" si="0"/>
        <v>42</v>
      </c>
      <c r="O16" s="32">
        <f t="shared" si="1"/>
        <v>34</v>
      </c>
      <c r="P16" s="33">
        <f t="shared" si="2"/>
        <v>2</v>
      </c>
      <c r="Q16" s="28">
        <f t="shared" si="3"/>
        <v>0</v>
      </c>
      <c r="R16" s="53">
        <f t="shared" si="4"/>
        <v>1</v>
      </c>
      <c r="S16" s="30">
        <f t="shared" si="4"/>
        <v>0</v>
      </c>
      <c r="T16" s="65" t="s">
        <v>67</v>
      </c>
      <c r="W16" s="69"/>
      <c r="X16" s="2"/>
    </row>
    <row r="17" spans="2:24" ht="30" customHeight="1" thickBot="1">
      <c r="B17" s="34" t="s">
        <v>31</v>
      </c>
      <c r="C17" s="57"/>
      <c r="D17" s="57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4"/>
        <v>0</v>
      </c>
      <c r="T17" s="65" t="s">
        <v>32</v>
      </c>
      <c r="W17" s="2"/>
      <c r="X17" s="2"/>
    </row>
    <row r="18" spans="2:20" ht="34.5" customHeight="1" thickBot="1">
      <c r="B18" s="38" t="s">
        <v>10</v>
      </c>
      <c r="C18" s="85" t="str">
        <f>IF(R18&gt;S18,D4,IF(S18&gt;R18,D5,"remíza"))</f>
        <v>TJ Sokol Klimkovice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9">
        <f aca="true" t="shared" si="5" ref="N18:S18">SUM(N9:N17)</f>
        <v>333</v>
      </c>
      <c r="O18" s="40">
        <f t="shared" si="5"/>
        <v>335</v>
      </c>
      <c r="P18" s="39">
        <f t="shared" si="5"/>
        <v>12</v>
      </c>
      <c r="Q18" s="41">
        <f t="shared" si="5"/>
        <v>7</v>
      </c>
      <c r="R18" s="39">
        <f t="shared" si="5"/>
        <v>5</v>
      </c>
      <c r="S18" s="40">
        <f t="shared" si="5"/>
        <v>3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8:M18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Evi</cp:lastModifiedBy>
  <cp:lastPrinted>2017-04-01T12:58:19Z</cp:lastPrinted>
  <dcterms:created xsi:type="dcterms:W3CDTF">1996-11-18T12:18:44Z</dcterms:created>
  <dcterms:modified xsi:type="dcterms:W3CDTF">2017-04-02T07:50:15Z</dcterms:modified>
  <cp:category/>
  <cp:version/>
  <cp:contentType/>
  <cp:contentStatus/>
</cp:coreProperties>
</file>