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80" tabRatio="719" activeTab="0"/>
  </bookViews>
  <sheets>
    <sheet name="Celkové umístění" sheetId="1" r:id="rId1"/>
    <sheet name="2.L-F" sheetId="2" r:id="rId2"/>
    <sheet name="2.L-o3" sheetId="3" r:id="rId3"/>
    <sheet name="2.L-semi-1" sheetId="4" r:id="rId4"/>
    <sheet name="2.L-semi-2" sheetId="5" r:id="rId5"/>
  </sheets>
  <definedNames>
    <definedName name="_xlnm.Print_Area" localSheetId="1">'2.L-F'!$B$2:$T$27</definedName>
    <definedName name="_xlnm.Print_Area" localSheetId="2">'2.L-o3'!$B$2:$T$27</definedName>
    <definedName name="_xlnm.Print_Area" localSheetId="3">'2.L-semi-1'!$B$2:$T$27</definedName>
    <definedName name="_xlnm.Print_Area" localSheetId="4">'2.L-semi-2'!$B$2:$T$27</definedName>
  </definedNames>
  <calcPr fullCalcOnLoad="1"/>
</workbook>
</file>

<file path=xl/sharedStrings.xml><?xml version="1.0" encoding="utf-8"?>
<sst xmlns="http://schemas.openxmlformats.org/spreadsheetml/2006/main" count="322" uniqueCount="87">
  <si>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</si>
  <si>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</si>
  <si>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</si>
  <si>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</si>
  <si>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</si>
  <si>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</si>
  <si>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</si>
  <si>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</si>
  <si>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</si>
  <si>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</si>
  <si>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</si>
  <si>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</si>
  <si>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</si>
  <si>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</si>
  <si>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</si>
  <si>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</si>
  <si>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</si>
  <si>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</si>
  <si>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</si>
  <si>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</si>
  <si>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</si>
  <si>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</si>
  <si>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</si>
  <si>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</si>
  <si>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</si>
  <si>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</si>
  <si>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</si>
  <si>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</si>
  <si>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</si>
  <si>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</si>
  <si>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TJ Jiskra Nejdek</t>
  </si>
  <si>
    <t>TJ Sokol Doubravka A</t>
  </si>
  <si>
    <t>nastavení      DM</t>
  </si>
  <si>
    <t>USK Plzeň</t>
  </si>
  <si>
    <t>Tomáš Knopp</t>
  </si>
  <si>
    <t>BKV Plzeň</t>
  </si>
  <si>
    <r>
      <rPr>
        <b/>
        <sz val="12"/>
        <rFont val="Arial"/>
        <family val="2"/>
      </rPr>
      <t>2. liga Západ</t>
    </r>
    <r>
      <rPr>
        <b/>
        <sz val="10"/>
        <rFont val="Arial"/>
        <family val="2"/>
      </rPr>
      <t xml:space="preserve">  družstev dospělých  - ZpčBaS - 2022/2023 - </t>
    </r>
    <r>
      <rPr>
        <b/>
        <sz val="12"/>
        <rFont val="Arial"/>
        <family val="2"/>
      </rPr>
      <t>SEMIFINÁLE</t>
    </r>
  </si>
  <si>
    <t>Hala Krašovská</t>
  </si>
  <si>
    <t>Šilhan Ondřej, Nováková Veronika</t>
  </si>
  <si>
    <t>Nesveda Adam</t>
  </si>
  <si>
    <t>Růžička Marcela</t>
  </si>
  <si>
    <t>Nesveda, Lutsak Viktor</t>
  </si>
  <si>
    <t>Lutsak Viktor</t>
  </si>
  <si>
    <t>Šilhan Matěj</t>
  </si>
  <si>
    <t>Nováková Veronika, Štěříková Natalie</t>
  </si>
  <si>
    <t>Šilhan Ondřej, Šilhan Matěj</t>
  </si>
  <si>
    <t>Paleček Tomáš, Vocelková Anna</t>
  </si>
  <si>
    <t>Kural Martin</t>
  </si>
  <si>
    <t>Lodrová Nikol</t>
  </si>
  <si>
    <t>Paleček Tomáš, Plundrich Tomáš</t>
  </si>
  <si>
    <t>Plundrich Tomáš</t>
  </si>
  <si>
    <t>Drudík Ota</t>
  </si>
  <si>
    <t>Lodrová Nikol, Vocelková Anna</t>
  </si>
  <si>
    <t>Kural Martin, Popilka Pavel</t>
  </si>
  <si>
    <t>scr.</t>
  </si>
  <si>
    <t>Soukup Lukáš, Königsmarková Soňa</t>
  </si>
  <si>
    <t>Pohanka Tomáš</t>
  </si>
  <si>
    <t>Rožánková Veronika</t>
  </si>
  <si>
    <t>Pohanka Tomáš, Soukup Lukáš</t>
  </si>
  <si>
    <t>Pohanka Pavel</t>
  </si>
  <si>
    <t>Chalupa Petr</t>
  </si>
  <si>
    <t>Königsmarková Soňa, Rožánková Veronika</t>
  </si>
  <si>
    <t>Pohanka Pavel, Chalupa Petr</t>
  </si>
  <si>
    <t>Rataj Vojtěch</t>
  </si>
  <si>
    <t>Rataj Vojtěch, Legátová Anna</t>
  </si>
  <si>
    <t>Legátová Anna</t>
  </si>
  <si>
    <t>Krejsa Jakub, Žambůrek Tomáš</t>
  </si>
  <si>
    <t>Krejsa Jakub</t>
  </si>
  <si>
    <t>Přinda Tomáš</t>
  </si>
  <si>
    <t>Mráz Šimon, Prinda Tomáš</t>
  </si>
  <si>
    <r>
      <rPr>
        <b/>
        <sz val="12"/>
        <rFont val="Arial"/>
        <family val="2"/>
      </rPr>
      <t>2. liga Západ</t>
    </r>
    <r>
      <rPr>
        <b/>
        <sz val="10"/>
        <rFont val="Arial"/>
        <family val="2"/>
      </rPr>
      <t xml:space="preserve">  družstev dospělých  - ZpčBaS - 2022/2023 - </t>
    </r>
    <r>
      <rPr>
        <b/>
        <sz val="12"/>
        <rFont val="Arial"/>
        <family val="2"/>
      </rPr>
      <t>FINÁLE</t>
    </r>
  </si>
  <si>
    <r>
      <rPr>
        <b/>
        <sz val="12"/>
        <rFont val="Arial"/>
        <family val="2"/>
      </rPr>
      <t>2. liga Západ</t>
    </r>
    <r>
      <rPr>
        <b/>
        <sz val="10"/>
        <rFont val="Arial"/>
        <family val="2"/>
      </rPr>
      <t xml:space="preserve">  družstev dospělých  - ZpčBaS - 2022/2023 - </t>
    </r>
    <r>
      <rPr>
        <b/>
        <sz val="12"/>
        <rFont val="Arial"/>
        <family val="2"/>
      </rPr>
      <t>o 3. místo</t>
    </r>
  </si>
  <si>
    <t>Śilhan Ondřej, Šilhan Matěj</t>
  </si>
  <si>
    <t>Vocelková Anna</t>
  </si>
  <si>
    <t>Chmelíčková Kateřina, Rožánková Veronika</t>
  </si>
  <si>
    <t>Königsmarková Soňa</t>
  </si>
  <si>
    <t>Rataj Vojtěch, Žambůrek Tomáš</t>
  </si>
  <si>
    <t>Žambůrek Tomáš</t>
  </si>
  <si>
    <t>1.</t>
  </si>
  <si>
    <t>2.</t>
  </si>
  <si>
    <t>3.</t>
  </si>
  <si>
    <t>4.</t>
  </si>
  <si>
    <t>1.čtyřhra mužů ukončena po druhém setu.</t>
  </si>
  <si>
    <t>ZpčBaS - 2.liga Západ - 2022/2023</t>
  </si>
  <si>
    <t>konečné umístění v sezoně 2022/23 - 1.4.2023 - PLAY OFF</t>
  </si>
  <si>
    <t>Mráz Šimon, Přinda Tomáš</t>
  </si>
  <si>
    <t xml:space="preserve">Dvouhra žen skrečována ve prospěch družstva TJ Sokol Doubravka A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</si>
</sst>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2" applyFont="1" applyBorder="1" applyAlignment="1">
      <alignment vertical="center"/>
      <protection/>
    </xf>
    <xf numFmtId="0" fontId="17" fillId="0" borderId="15" xfId="60" applyFont="1" applyBorder="1" applyAlignment="1">
      <alignment horizontal="center" vertical="center"/>
      <protection/>
    </xf>
    <xf numFmtId="0" fontId="16" fillId="0" borderId="16" xfId="56" applyFont="1" applyBorder="1">
      <alignment horizontal="center" vertical="center"/>
      <protection/>
    </xf>
    <xf numFmtId="0" fontId="16" fillId="0" borderId="17" xfId="56" applyFont="1" applyBorder="1">
      <alignment horizontal="center" vertical="center"/>
      <protection/>
    </xf>
    <xf numFmtId="0" fontId="16" fillId="0" borderId="18" xfId="56" applyFont="1" applyBorder="1">
      <alignment horizontal="center" vertical="center"/>
      <protection/>
    </xf>
    <xf numFmtId="44" fontId="16" fillId="0" borderId="19" xfId="39" applyFont="1" applyBorder="1">
      <alignment horizontal="center"/>
    </xf>
    <xf numFmtId="0" fontId="16" fillId="0" borderId="19" xfId="56" applyFont="1" applyBorder="1">
      <alignment horizontal="center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8" fillId="0" borderId="20" xfId="38" applyFont="1" applyBorder="1" applyAlignment="1">
      <alignment horizontal="centerContinuous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7" fillId="0" borderId="23" xfId="38" applyFont="1" applyBorder="1" applyAlignment="1">
      <alignment horizontal="center" vertical="center" wrapText="1"/>
      <protection/>
    </xf>
    <xf numFmtId="0" fontId="14" fillId="0" borderId="24" xfId="58" applyFont="1" applyBorder="1">
      <alignment horizontal="center" vertical="center"/>
      <protection/>
    </xf>
    <xf numFmtId="0" fontId="14" fillId="0" borderId="25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6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6" xfId="58" applyFont="1" applyBorder="1">
      <alignment horizontal="center" vertical="center"/>
      <protection/>
    </xf>
    <xf numFmtId="0" fontId="19" fillId="2" borderId="27" xfId="57" applyFont="1" applyFill="1" applyBorder="1">
      <alignment vertical="center"/>
      <protection/>
    </xf>
    <xf numFmtId="0" fontId="16" fillId="0" borderId="28" xfId="56" applyFont="1" applyBorder="1" applyProtection="1">
      <alignment horizontal="center" vertical="center"/>
      <protection hidden="1"/>
    </xf>
    <xf numFmtId="0" fontId="16" fillId="0" borderId="29" xfId="56" applyFont="1" applyBorder="1" applyProtection="1">
      <alignment horizontal="center" vertical="center"/>
      <protection hidden="1"/>
    </xf>
    <xf numFmtId="0" fontId="16" fillId="0" borderId="30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1" xfId="58" applyFont="1" applyBorder="1">
      <alignment horizontal="center" vertical="center"/>
      <protection/>
    </xf>
    <xf numFmtId="0" fontId="14" fillId="0" borderId="32" xfId="58" applyFont="1" applyBorder="1">
      <alignment horizontal="center" vertical="center"/>
      <protection/>
    </xf>
    <xf numFmtId="0" fontId="17" fillId="0" borderId="33" xfId="38" applyFont="1" applyBorder="1" applyAlignment="1">
      <alignment horizontal="center" vertical="center"/>
      <protection/>
    </xf>
    <xf numFmtId="0" fontId="10" fillId="0" borderId="34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4" xfId="0" applyNumberFormat="1" applyFont="1" applyBorder="1" applyAlignment="1">
      <alignment horizontal="left" vertical="center"/>
    </xf>
    <xf numFmtId="0" fontId="10" fillId="0" borderId="34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7" fillId="0" borderId="38" xfId="38" applyFont="1" applyBorder="1" applyAlignment="1">
      <alignment horizontal="center" vertical="center" wrapText="1"/>
      <protection/>
    </xf>
    <xf numFmtId="0" fontId="14" fillId="0" borderId="39" xfId="58" applyFont="1" applyBorder="1">
      <alignment horizontal="center" vertical="center"/>
      <protection/>
    </xf>
    <xf numFmtId="0" fontId="14" fillId="0" borderId="40" xfId="58" applyFont="1" applyBorder="1">
      <alignment horizontal="center" vertical="center"/>
      <protection/>
    </xf>
    <xf numFmtId="0" fontId="14" fillId="0" borderId="41" xfId="58" applyFont="1" applyBorder="1" applyProtection="1">
      <alignment horizontal="center" vertical="center"/>
      <protection hidden="1"/>
    </xf>
    <xf numFmtId="0" fontId="14" fillId="0" borderId="40" xfId="58" applyFont="1" applyBorder="1" applyProtection="1">
      <alignment horizontal="center" vertical="center"/>
      <protection hidden="1"/>
    </xf>
    <xf numFmtId="0" fontId="14" fillId="0" borderId="41" xfId="58" applyFont="1" applyBorder="1">
      <alignment horizontal="center" vertical="center"/>
      <protection/>
    </xf>
    <xf numFmtId="0" fontId="14" fillId="0" borderId="42" xfId="58" applyFont="1" applyBorder="1">
      <alignment horizontal="center" vertical="center"/>
      <protection/>
    </xf>
    <xf numFmtId="0" fontId="10" fillId="0" borderId="43" xfId="0" applyFont="1" applyBorder="1" applyAlignment="1">
      <alignment horizontal="left" vertical="center" indent="1"/>
    </xf>
    <xf numFmtId="0" fontId="17" fillId="33" borderId="44" xfId="38" applyFont="1" applyFill="1" applyBorder="1" applyAlignment="1">
      <alignment horizontal="center" vertical="center" wrapText="1"/>
      <protection/>
    </xf>
    <xf numFmtId="0" fontId="10" fillId="33" borderId="45" xfId="0" applyFont="1" applyFill="1" applyBorder="1" applyAlignment="1">
      <alignment horizontal="left" vertical="center" indent="1"/>
    </xf>
    <xf numFmtId="0" fontId="14" fillId="33" borderId="0" xfId="58" applyFont="1" applyFill="1" applyBorder="1">
      <alignment horizontal="center" vertical="center"/>
      <protection/>
    </xf>
    <xf numFmtId="0" fontId="14" fillId="33" borderId="36" xfId="58" applyFont="1" applyFill="1" applyBorder="1">
      <alignment horizontal="center" vertical="center"/>
      <protection/>
    </xf>
    <xf numFmtId="0" fontId="14" fillId="33" borderId="45" xfId="58" applyFont="1" applyFill="1" applyBorder="1">
      <alignment horizontal="center" vertical="center"/>
      <protection/>
    </xf>
    <xf numFmtId="0" fontId="14" fillId="33" borderId="26" xfId="58" applyFont="1" applyFill="1" applyBorder="1" applyProtection="1">
      <alignment horizontal="center" vertical="center"/>
      <protection hidden="1"/>
    </xf>
    <xf numFmtId="0" fontId="14" fillId="33" borderId="13" xfId="58" applyFont="1" applyFill="1" applyBorder="1" applyProtection="1">
      <alignment horizontal="center" vertical="center"/>
      <protection hidden="1"/>
    </xf>
    <xf numFmtId="0" fontId="14" fillId="33" borderId="26" xfId="58" applyFont="1" applyFill="1" applyBorder="1">
      <alignment horizontal="center" vertical="center"/>
      <protection/>
    </xf>
    <xf numFmtId="0" fontId="14" fillId="33" borderId="24" xfId="58" applyFont="1" applyFill="1" applyBorder="1">
      <alignment horizontal="center" vertical="center"/>
      <protection/>
    </xf>
    <xf numFmtId="0" fontId="14" fillId="33" borderId="46" xfId="58" applyFont="1" applyFill="1" applyBorder="1">
      <alignment horizontal="center" vertical="center"/>
      <protection/>
    </xf>
    <xf numFmtId="0" fontId="14" fillId="33" borderId="13" xfId="58" applyFont="1" applyFill="1" applyBorder="1">
      <alignment horizontal="center" vertical="center"/>
      <protection/>
    </xf>
    <xf numFmtId="0" fontId="10" fillId="33" borderId="47" xfId="0" applyFont="1" applyFill="1" applyBorder="1" applyAlignment="1">
      <alignment horizontal="left" vertical="center" indent="1"/>
    </xf>
    <xf numFmtId="0" fontId="10" fillId="0" borderId="34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vertical="center" indent="1"/>
    </xf>
    <xf numFmtId="0" fontId="10" fillId="33" borderId="45" xfId="0" applyFont="1" applyFill="1" applyBorder="1" applyAlignment="1">
      <alignment horizontal="left" vertical="center" indent="1"/>
    </xf>
    <xf numFmtId="0" fontId="10" fillId="33" borderId="47" xfId="0" applyFont="1" applyFill="1" applyBorder="1" applyAlignment="1">
      <alignment horizontal="left" vertical="center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49" fontId="10" fillId="0" borderId="2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35" xfId="0" applyFont="1" applyBorder="1" applyAlignment="1">
      <alignment horizontal="left" vertical="center" indent="1"/>
    </xf>
    <xf numFmtId="0" fontId="10" fillId="0" borderId="0" xfId="52" applyFont="1">
      <alignment/>
      <protection/>
    </xf>
    <xf numFmtId="0" fontId="10" fillId="0" borderId="0" xfId="0" applyFont="1" applyBorder="1" applyAlignment="1">
      <alignment/>
    </xf>
    <xf numFmtId="0" fontId="14" fillId="0" borderId="42" xfId="58" applyFont="1" applyBorder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56" applyFont="1" applyFill="1" applyBorder="1" applyAlignment="1">
      <alignment horizontal="left" vertical="center" indent="1"/>
      <protection/>
    </xf>
    <xf numFmtId="0" fontId="10" fillId="0" borderId="40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13" fillId="0" borderId="0" xfId="47" applyFont="1" applyAlignment="1">
      <alignment horizontal="center"/>
      <protection/>
    </xf>
    <xf numFmtId="0" fontId="13" fillId="0" borderId="0" xfId="47" applyFont="1">
      <alignment/>
      <protection/>
    </xf>
    <xf numFmtId="0" fontId="23" fillId="0" borderId="0" xfId="47" applyFont="1">
      <alignment/>
      <protection/>
    </xf>
    <xf numFmtId="0" fontId="19" fillId="0" borderId="48" xfId="47" applyFont="1" applyBorder="1" applyAlignment="1">
      <alignment horizontal="center"/>
      <protection/>
    </xf>
    <xf numFmtId="0" fontId="19" fillId="0" borderId="49" xfId="47" applyFont="1" applyBorder="1" applyAlignment="1">
      <alignment horizontal="center"/>
      <protection/>
    </xf>
    <xf numFmtId="0" fontId="19" fillId="0" borderId="38" xfId="47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24" fillId="0" borderId="50" xfId="47" applyFont="1" applyBorder="1" applyAlignment="1">
      <alignment horizontal="center"/>
      <protection/>
    </xf>
    <xf numFmtId="0" fontId="24" fillId="0" borderId="51" xfId="47" applyFont="1" applyBorder="1" applyAlignment="1">
      <alignment horizontal="center"/>
      <protection/>
    </xf>
    <xf numFmtId="0" fontId="24" fillId="0" borderId="52" xfId="47" applyFont="1" applyBorder="1" applyAlignment="1">
      <alignment horizontal="center"/>
      <protection/>
    </xf>
    <xf numFmtId="0" fontId="24" fillId="0" borderId="53" xfId="47" applyFont="1" applyBorder="1" applyAlignment="1">
      <alignment horizontal="center"/>
      <protection/>
    </xf>
    <xf numFmtId="0" fontId="24" fillId="0" borderId="54" xfId="47" applyFont="1" applyBorder="1" applyAlignment="1">
      <alignment horizontal="center"/>
      <protection/>
    </xf>
    <xf numFmtId="0" fontId="24" fillId="0" borderId="55" xfId="47" applyFont="1" applyBorder="1" applyAlignment="1">
      <alignment horizontal="center"/>
      <protection/>
    </xf>
    <xf numFmtId="0" fontId="13" fillId="2" borderId="56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22" fillId="0" borderId="57" xfId="60" applyFont="1" applyFill="1" applyBorder="1" applyAlignment="1">
      <alignment horizontal="left" vertical="center"/>
      <protection/>
    </xf>
    <xf numFmtId="0" fontId="22" fillId="0" borderId="39" xfId="60" applyFont="1" applyFill="1" applyBorder="1" applyAlignment="1">
      <alignment horizontal="left" vertical="center"/>
      <protection/>
    </xf>
    <xf numFmtId="0" fontId="22" fillId="0" borderId="40" xfId="60" applyFont="1" applyFill="1" applyBorder="1" applyAlignment="1">
      <alignment horizontal="left" vertical="center"/>
      <protection/>
    </xf>
    <xf numFmtId="0" fontId="10" fillId="0" borderId="5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58" xfId="38" applyFont="1" applyBorder="1" applyAlignment="1">
      <alignment horizontal="center" vertical="center"/>
      <protection/>
    </xf>
    <xf numFmtId="0" fontId="17" fillId="0" borderId="59" xfId="38" applyFont="1" applyBorder="1" applyAlignment="1">
      <alignment horizontal="center" vertical="center"/>
      <protection/>
    </xf>
    <xf numFmtId="0" fontId="17" fillId="0" borderId="60" xfId="38" applyFont="1" applyBorder="1" applyAlignment="1">
      <alignment horizontal="center" vertical="center"/>
      <protection/>
    </xf>
    <xf numFmtId="0" fontId="17" fillId="0" borderId="61" xfId="38" applyFont="1" applyBorder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13" fillId="0" borderId="36" xfId="57" applyFont="1" applyBorder="1" applyAlignment="1">
      <alignment horizontal="center" vertical="center"/>
      <protection/>
    </xf>
    <xf numFmtId="0" fontId="15" fillId="0" borderId="6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6" fillId="0" borderId="64" xfId="60" applyFont="1" applyFill="1" applyBorder="1" applyAlignment="1">
      <alignment horizontal="left" vertical="center"/>
      <protection/>
    </xf>
    <xf numFmtId="0" fontId="16" fillId="0" borderId="25" xfId="60" applyFont="1" applyFill="1" applyBorder="1" applyAlignment="1">
      <alignment horizontal="left" vertical="center"/>
      <protection/>
    </xf>
    <xf numFmtId="0" fontId="16" fillId="0" borderId="65" xfId="60" applyFont="1" applyFill="1" applyBorder="1" applyAlignment="1">
      <alignment horizontal="left" vertical="center"/>
      <protection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/>
    </xf>
    <xf numFmtId="0" fontId="16" fillId="0" borderId="67" xfId="0" applyFont="1" applyFill="1" applyBorder="1" applyAlignment="1">
      <alignment horizontal="left" vertical="center"/>
    </xf>
    <xf numFmtId="0" fontId="16" fillId="0" borderId="68" xfId="0" applyFont="1" applyFill="1" applyBorder="1" applyAlignment="1">
      <alignment horizontal="left" vertical="center"/>
    </xf>
    <xf numFmtId="0" fontId="10" fillId="0" borderId="6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0" fillId="0" borderId="17" xfId="0" applyBorder="1" applyAlignment="1">
      <alignment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9.125" style="0" customWidth="1"/>
  </cols>
  <sheetData>
    <row r="3" spans="1:11" ht="26.25">
      <c r="A3" s="100" t="s">
        <v>83</v>
      </c>
      <c r="B3" s="100"/>
      <c r="C3" s="100"/>
      <c r="D3" s="100"/>
      <c r="E3" s="100"/>
      <c r="F3" s="100"/>
      <c r="G3" s="100"/>
      <c r="H3" s="100"/>
      <c r="I3" s="100"/>
      <c r="J3" s="95"/>
      <c r="K3" s="95"/>
    </row>
    <row r="4" spans="1:12" ht="15.75">
      <c r="A4" s="101" t="s">
        <v>84</v>
      </c>
      <c r="B4" s="101"/>
      <c r="C4" s="101"/>
      <c r="D4" s="101"/>
      <c r="E4" s="101"/>
      <c r="F4" s="101"/>
      <c r="G4" s="101"/>
      <c r="H4" s="101"/>
      <c r="I4" s="101"/>
      <c r="J4" s="96"/>
      <c r="K4" s="96"/>
      <c r="L4" s="96"/>
    </row>
    <row r="5" spans="1:11" ht="21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26.25">
      <c r="A6" s="94"/>
      <c r="B6" s="97" t="s">
        <v>78</v>
      </c>
      <c r="C6" s="102" t="s">
        <v>30</v>
      </c>
      <c r="D6" s="102"/>
      <c r="E6" s="102"/>
      <c r="F6" s="102"/>
      <c r="G6" s="103"/>
      <c r="H6" s="94"/>
      <c r="I6" s="94"/>
      <c r="J6" s="94"/>
      <c r="K6" s="94"/>
    </row>
    <row r="7" spans="1:11" ht="26.25">
      <c r="A7" s="94"/>
      <c r="B7" s="98" t="s">
        <v>79</v>
      </c>
      <c r="C7" s="104" t="s">
        <v>33</v>
      </c>
      <c r="D7" s="104"/>
      <c r="E7" s="104"/>
      <c r="F7" s="104"/>
      <c r="G7" s="105"/>
      <c r="H7" s="94"/>
      <c r="I7" s="94"/>
      <c r="J7" s="94"/>
      <c r="K7" s="94"/>
    </row>
    <row r="8" spans="1:11" ht="26.25">
      <c r="A8" s="94"/>
      <c r="B8" s="98" t="s">
        <v>80</v>
      </c>
      <c r="C8" s="104" t="s">
        <v>31</v>
      </c>
      <c r="D8" s="104"/>
      <c r="E8" s="104"/>
      <c r="F8" s="104"/>
      <c r="G8" s="105"/>
      <c r="H8" s="94"/>
      <c r="I8" s="94"/>
      <c r="J8" s="94"/>
      <c r="K8" s="94"/>
    </row>
    <row r="9" spans="1:11" ht="27" thickBot="1">
      <c r="A9" s="94"/>
      <c r="B9" s="99" t="s">
        <v>81</v>
      </c>
      <c r="C9" s="106" t="s">
        <v>35</v>
      </c>
      <c r="D9" s="106"/>
      <c r="E9" s="106"/>
      <c r="F9" s="106"/>
      <c r="G9" s="107"/>
      <c r="H9" s="94"/>
      <c r="I9" s="94"/>
      <c r="J9" s="94"/>
      <c r="K9" s="94"/>
    </row>
  </sheetData>
  <sheetProtection password="CC26" sheet="1"/>
  <mergeCells count="6">
    <mergeCell ref="A3:I3"/>
    <mergeCell ref="A4:I4"/>
    <mergeCell ref="C6:G6"/>
    <mergeCell ref="C7:G7"/>
    <mergeCell ref="C8:G8"/>
    <mergeCell ref="C9:G9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3" ht="8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27" thickBot="1">
      <c r="A2" s="77"/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77"/>
      <c r="V2" s="77"/>
      <c r="W2" s="77"/>
    </row>
    <row r="3" spans="1:23" ht="19.5" customHeight="1" thickBot="1">
      <c r="A3" s="77"/>
      <c r="B3" s="5" t="s">
        <v>1</v>
      </c>
      <c r="C3" s="79"/>
      <c r="D3" s="121" t="s">
        <v>70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77"/>
      <c r="V3" s="77"/>
      <c r="W3" s="77"/>
    </row>
    <row r="4" spans="1:23" ht="19.5" customHeight="1" thickTop="1">
      <c r="A4" s="77"/>
      <c r="B4" s="7" t="s">
        <v>3</v>
      </c>
      <c r="C4" s="8"/>
      <c r="D4" s="124" t="s">
        <v>33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127" t="s">
        <v>14</v>
      </c>
      <c r="R4" s="128"/>
      <c r="S4" s="80"/>
      <c r="T4" s="49">
        <v>45017</v>
      </c>
      <c r="U4" s="77"/>
      <c r="V4" s="77"/>
      <c r="W4" s="77"/>
    </row>
    <row r="5" spans="1:23" ht="19.5" customHeight="1">
      <c r="A5" s="77"/>
      <c r="B5" s="7" t="s">
        <v>4</v>
      </c>
      <c r="C5" s="81"/>
      <c r="D5" s="129" t="s">
        <v>30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2" t="s">
        <v>2</v>
      </c>
      <c r="R5" s="133"/>
      <c r="S5" s="82"/>
      <c r="T5" s="50" t="s">
        <v>37</v>
      </c>
      <c r="U5" s="77"/>
      <c r="V5" s="77"/>
      <c r="W5" s="77"/>
    </row>
    <row r="6" spans="1:23" ht="19.5" customHeight="1" thickBot="1">
      <c r="A6" s="77"/>
      <c r="B6" s="10" t="s">
        <v>5</v>
      </c>
      <c r="C6" s="11"/>
      <c r="D6" s="110" t="s">
        <v>34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13" t="s">
        <v>29</v>
      </c>
      <c r="R6" s="114"/>
      <c r="S6" s="51"/>
      <c r="T6" s="52" t="s">
        <v>28</v>
      </c>
      <c r="U6" s="77"/>
      <c r="V6" s="77"/>
      <c r="W6" s="77"/>
    </row>
    <row r="7" spans="1:23" ht="24.75" customHeight="1">
      <c r="A7" s="77"/>
      <c r="B7" s="12"/>
      <c r="C7" s="13" t="str">
        <f>D4</f>
        <v>USK Plzeň</v>
      </c>
      <c r="D7" s="13" t="str">
        <f>D5</f>
        <v>TJ Jiskra Nejdek</v>
      </c>
      <c r="E7" s="115" t="s">
        <v>6</v>
      </c>
      <c r="F7" s="116"/>
      <c r="G7" s="116"/>
      <c r="H7" s="116"/>
      <c r="I7" s="116"/>
      <c r="J7" s="116"/>
      <c r="K7" s="116"/>
      <c r="L7" s="116"/>
      <c r="M7" s="117"/>
      <c r="N7" s="118" t="s">
        <v>15</v>
      </c>
      <c r="O7" s="119"/>
      <c r="P7" s="118" t="s">
        <v>16</v>
      </c>
      <c r="Q7" s="119"/>
      <c r="R7" s="118" t="s">
        <v>17</v>
      </c>
      <c r="S7" s="119"/>
      <c r="T7" s="45" t="s">
        <v>7</v>
      </c>
      <c r="U7" s="77"/>
      <c r="V7" s="77"/>
      <c r="W7" s="77"/>
    </row>
    <row r="8" spans="1:23" ht="9.75" customHeight="1" thickBot="1">
      <c r="A8" s="77"/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83"/>
      <c r="O8" s="84"/>
      <c r="P8" s="83"/>
      <c r="Q8" s="84"/>
      <c r="R8" s="83"/>
      <c r="S8" s="84"/>
      <c r="T8" s="85"/>
      <c r="U8" s="77"/>
      <c r="V8" s="77"/>
      <c r="W8" s="77"/>
    </row>
    <row r="9" spans="1:23" ht="30" customHeight="1" thickTop="1">
      <c r="A9" s="77"/>
      <c r="B9" s="23" t="s">
        <v>26</v>
      </c>
      <c r="C9" s="90" t="s">
        <v>46</v>
      </c>
      <c r="D9" s="90" t="s">
        <v>38</v>
      </c>
      <c r="E9" s="24">
        <v>21</v>
      </c>
      <c r="F9" s="25" t="s">
        <v>24</v>
      </c>
      <c r="G9" s="26">
        <v>15</v>
      </c>
      <c r="H9" s="24">
        <v>9</v>
      </c>
      <c r="I9" s="25" t="s">
        <v>24</v>
      </c>
      <c r="J9" s="26">
        <v>21</v>
      </c>
      <c r="K9" s="24">
        <v>15</v>
      </c>
      <c r="L9" s="25" t="s">
        <v>24</v>
      </c>
      <c r="M9" s="26">
        <v>21</v>
      </c>
      <c r="N9" s="27">
        <f aca="true" t="shared" si="0" ref="N9:N15">E9+H9+K9</f>
        <v>45</v>
      </c>
      <c r="O9" s="28">
        <f aca="true" t="shared" si="1" ref="O9:O15">G9+J9+M9</f>
        <v>57</v>
      </c>
      <c r="P9" s="29">
        <f aca="true" t="shared" si="2" ref="P9:P15">IF(E9&gt;G9,1,0)+IF(H9&gt;J9,1,0)+IF(K9&gt;M9,1,0)</f>
        <v>1</v>
      </c>
      <c r="Q9" s="24">
        <f aca="true" t="shared" si="3" ref="Q9:Q15">IF(E9&lt;G9,1,0)+IF(H9&lt;J9,1,0)+IF(K9&lt;M9,1,0)</f>
        <v>2</v>
      </c>
      <c r="R9" s="43">
        <f>IF(P9=2,1,0)</f>
        <v>0</v>
      </c>
      <c r="S9" s="26">
        <f>IF(Q9=2,1,0)</f>
        <v>1</v>
      </c>
      <c r="T9" s="73"/>
      <c r="U9" s="77"/>
      <c r="V9" s="77"/>
      <c r="W9" s="77"/>
    </row>
    <row r="10" spans="1:23" ht="30" customHeight="1">
      <c r="A10" s="77"/>
      <c r="B10" s="23" t="s">
        <v>18</v>
      </c>
      <c r="C10" s="90" t="s">
        <v>47</v>
      </c>
      <c r="D10" s="90" t="s">
        <v>39</v>
      </c>
      <c r="E10" s="24">
        <v>18</v>
      </c>
      <c r="F10" s="24" t="s">
        <v>24</v>
      </c>
      <c r="G10" s="26">
        <v>21</v>
      </c>
      <c r="H10" s="24">
        <v>21</v>
      </c>
      <c r="I10" s="24" t="s">
        <v>24</v>
      </c>
      <c r="J10" s="26">
        <v>18</v>
      </c>
      <c r="K10" s="24">
        <v>17</v>
      </c>
      <c r="L10" s="24" t="s">
        <v>24</v>
      </c>
      <c r="M10" s="26">
        <v>21</v>
      </c>
      <c r="N10" s="27">
        <f t="shared" si="0"/>
        <v>56</v>
      </c>
      <c r="O10" s="28">
        <f t="shared" si="1"/>
        <v>60</v>
      </c>
      <c r="P10" s="29">
        <f t="shared" si="2"/>
        <v>1</v>
      </c>
      <c r="Q10" s="24">
        <f t="shared" si="3"/>
        <v>2</v>
      </c>
      <c r="R10" s="44">
        <f aca="true" t="shared" si="4" ref="R10:S15">IF(P10=2,1,0)</f>
        <v>0</v>
      </c>
      <c r="S10" s="26">
        <f t="shared" si="4"/>
        <v>1</v>
      </c>
      <c r="T10" s="73"/>
      <c r="U10" s="77"/>
      <c r="V10" s="77"/>
      <c r="W10" s="77"/>
    </row>
    <row r="11" spans="1:23" ht="30" customHeight="1">
      <c r="A11" s="77"/>
      <c r="B11" s="23" t="s">
        <v>25</v>
      </c>
      <c r="C11" s="90" t="s">
        <v>73</v>
      </c>
      <c r="D11" s="90" t="s">
        <v>40</v>
      </c>
      <c r="E11" s="24">
        <v>3</v>
      </c>
      <c r="F11" s="24" t="s">
        <v>24</v>
      </c>
      <c r="G11" s="26">
        <v>21</v>
      </c>
      <c r="H11" s="24">
        <v>13</v>
      </c>
      <c r="I11" s="24" t="s">
        <v>24</v>
      </c>
      <c r="J11" s="26">
        <v>21</v>
      </c>
      <c r="K11" s="24"/>
      <c r="L11" s="24" t="s">
        <v>24</v>
      </c>
      <c r="M11" s="26"/>
      <c r="N11" s="27">
        <f t="shared" si="0"/>
        <v>16</v>
      </c>
      <c r="O11" s="28">
        <f t="shared" si="1"/>
        <v>42</v>
      </c>
      <c r="P11" s="29">
        <f t="shared" si="2"/>
        <v>0</v>
      </c>
      <c r="Q11" s="24">
        <f t="shared" si="3"/>
        <v>2</v>
      </c>
      <c r="R11" s="44">
        <f t="shared" si="4"/>
        <v>0</v>
      </c>
      <c r="S11" s="26">
        <f t="shared" si="4"/>
        <v>1</v>
      </c>
      <c r="T11" s="73"/>
      <c r="U11" s="77"/>
      <c r="V11" s="77"/>
      <c r="W11" s="77"/>
    </row>
    <row r="12" spans="1:23" ht="30" customHeight="1">
      <c r="A12" s="77"/>
      <c r="B12" s="23" t="s">
        <v>21</v>
      </c>
      <c r="C12" s="90" t="s">
        <v>49</v>
      </c>
      <c r="D12" s="90" t="s">
        <v>41</v>
      </c>
      <c r="E12" s="24"/>
      <c r="F12" s="24" t="s">
        <v>24</v>
      </c>
      <c r="G12" s="26"/>
      <c r="H12" s="24"/>
      <c r="I12" s="24" t="s">
        <v>24</v>
      </c>
      <c r="J12" s="26"/>
      <c r="K12" s="24"/>
      <c r="L12" s="24" t="s">
        <v>24</v>
      </c>
      <c r="M12" s="26"/>
      <c r="N12" s="27">
        <f t="shared" si="0"/>
        <v>0</v>
      </c>
      <c r="O12" s="28">
        <f t="shared" si="1"/>
        <v>0</v>
      </c>
      <c r="P12" s="29">
        <f t="shared" si="2"/>
        <v>0</v>
      </c>
      <c r="Q12" s="24">
        <f t="shared" si="3"/>
        <v>0</v>
      </c>
      <c r="R12" s="44">
        <f t="shared" si="4"/>
        <v>0</v>
      </c>
      <c r="S12" s="26">
        <f t="shared" si="4"/>
        <v>0</v>
      </c>
      <c r="T12" s="73"/>
      <c r="U12" s="77"/>
      <c r="V12" s="77"/>
      <c r="W12" s="77"/>
    </row>
    <row r="13" spans="1:23" ht="30" customHeight="1">
      <c r="A13" s="77"/>
      <c r="B13" s="23" t="s">
        <v>19</v>
      </c>
      <c r="C13" s="90" t="s">
        <v>50</v>
      </c>
      <c r="D13" s="90" t="s">
        <v>42</v>
      </c>
      <c r="E13" s="24">
        <v>13</v>
      </c>
      <c r="F13" s="24" t="s">
        <v>24</v>
      </c>
      <c r="G13" s="26">
        <v>21</v>
      </c>
      <c r="H13" s="24">
        <v>15</v>
      </c>
      <c r="I13" s="24" t="s">
        <v>24</v>
      </c>
      <c r="J13" s="26">
        <v>21</v>
      </c>
      <c r="K13" s="24"/>
      <c r="L13" s="24" t="s">
        <v>24</v>
      </c>
      <c r="M13" s="26"/>
      <c r="N13" s="27">
        <f t="shared" si="0"/>
        <v>28</v>
      </c>
      <c r="O13" s="28">
        <f t="shared" si="1"/>
        <v>42</v>
      </c>
      <c r="P13" s="29">
        <f t="shared" si="2"/>
        <v>0</v>
      </c>
      <c r="Q13" s="24">
        <f t="shared" si="3"/>
        <v>2</v>
      </c>
      <c r="R13" s="44">
        <f t="shared" si="4"/>
        <v>0</v>
      </c>
      <c r="S13" s="26">
        <f t="shared" si="4"/>
        <v>1</v>
      </c>
      <c r="T13" s="73"/>
      <c r="U13" s="77"/>
      <c r="V13" s="77"/>
      <c r="W13" s="77"/>
    </row>
    <row r="14" spans="1:23" ht="30" customHeight="1">
      <c r="A14" s="77"/>
      <c r="B14" s="23" t="s">
        <v>20</v>
      </c>
      <c r="C14" s="90" t="s">
        <v>51</v>
      </c>
      <c r="D14" s="90" t="s">
        <v>43</v>
      </c>
      <c r="E14" s="24">
        <v>21</v>
      </c>
      <c r="F14" s="24" t="s">
        <v>24</v>
      </c>
      <c r="G14" s="26">
        <v>16</v>
      </c>
      <c r="H14" s="24">
        <v>21</v>
      </c>
      <c r="I14" s="24" t="s">
        <v>24</v>
      </c>
      <c r="J14" s="26">
        <v>18</v>
      </c>
      <c r="K14" s="24"/>
      <c r="L14" s="24" t="s">
        <v>24</v>
      </c>
      <c r="M14" s="26"/>
      <c r="N14" s="27">
        <f t="shared" si="0"/>
        <v>42</v>
      </c>
      <c r="O14" s="28">
        <f t="shared" si="1"/>
        <v>34</v>
      </c>
      <c r="P14" s="29">
        <f t="shared" si="2"/>
        <v>2</v>
      </c>
      <c r="Q14" s="24">
        <f t="shared" si="3"/>
        <v>0</v>
      </c>
      <c r="R14" s="44">
        <f t="shared" si="4"/>
        <v>1</v>
      </c>
      <c r="S14" s="26">
        <f t="shared" si="4"/>
        <v>0</v>
      </c>
      <c r="T14" s="73"/>
      <c r="U14" s="77"/>
      <c r="V14" s="77"/>
      <c r="W14" s="77"/>
    </row>
    <row r="15" spans="1:23" ht="30" customHeight="1">
      <c r="A15" s="77"/>
      <c r="B15" s="23" t="s">
        <v>22</v>
      </c>
      <c r="C15" s="90" t="s">
        <v>54</v>
      </c>
      <c r="D15" s="90" t="s">
        <v>44</v>
      </c>
      <c r="E15" s="24">
        <v>0</v>
      </c>
      <c r="F15" s="24" t="s">
        <v>24</v>
      </c>
      <c r="G15" s="26">
        <v>21</v>
      </c>
      <c r="H15" s="24">
        <v>0</v>
      </c>
      <c r="I15" s="24" t="s">
        <v>24</v>
      </c>
      <c r="J15" s="26">
        <v>21</v>
      </c>
      <c r="K15" s="24"/>
      <c r="L15" s="24" t="s">
        <v>24</v>
      </c>
      <c r="M15" s="26"/>
      <c r="N15" s="27">
        <f t="shared" si="0"/>
        <v>0</v>
      </c>
      <c r="O15" s="28">
        <f t="shared" si="1"/>
        <v>42</v>
      </c>
      <c r="P15" s="29">
        <f t="shared" si="2"/>
        <v>0</v>
      </c>
      <c r="Q15" s="24">
        <f t="shared" si="3"/>
        <v>2</v>
      </c>
      <c r="R15" s="44">
        <f t="shared" si="4"/>
        <v>0</v>
      </c>
      <c r="S15" s="26">
        <f t="shared" si="4"/>
        <v>1</v>
      </c>
      <c r="T15" s="73"/>
      <c r="U15" s="77"/>
      <c r="V15" s="77"/>
      <c r="W15" s="77"/>
    </row>
    <row r="16" spans="1:23" ht="30" customHeight="1" thickBot="1">
      <c r="A16" s="77"/>
      <c r="B16" s="53" t="s">
        <v>23</v>
      </c>
      <c r="C16" s="92" t="s">
        <v>53</v>
      </c>
      <c r="D16" s="93" t="s">
        <v>72</v>
      </c>
      <c r="E16" s="54"/>
      <c r="F16" s="54" t="s">
        <v>24</v>
      </c>
      <c r="G16" s="55"/>
      <c r="H16" s="54"/>
      <c r="I16" s="54" t="s">
        <v>24</v>
      </c>
      <c r="J16" s="55"/>
      <c r="K16" s="54"/>
      <c r="L16" s="54" t="s">
        <v>24</v>
      </c>
      <c r="M16" s="55"/>
      <c r="N16" s="89">
        <f>E16+H16+K16</f>
        <v>0</v>
      </c>
      <c r="O16" s="57">
        <f>G16+J16+M16</f>
        <v>0</v>
      </c>
      <c r="P16" s="58">
        <f>IF(E16&gt;G16,1,0)+IF(H16&gt;J16,1,0)+IF(K16&gt;M16,1,0)</f>
        <v>0</v>
      </c>
      <c r="Q16" s="54">
        <f>IF(E16&lt;G16,1,0)+IF(H16&lt;J16,1,0)+IF(K16&lt;M16,1,0)</f>
        <v>0</v>
      </c>
      <c r="R16" s="59">
        <f>IF(P16=2,1,0)</f>
        <v>0</v>
      </c>
      <c r="S16" s="55">
        <f>IF(Q16=2,1,0)</f>
        <v>0</v>
      </c>
      <c r="T16" s="74"/>
      <c r="U16" s="77"/>
      <c r="V16" s="77"/>
      <c r="W16" s="77"/>
    </row>
    <row r="17" spans="1:23" ht="30" customHeight="1" thickBot="1">
      <c r="A17" s="77"/>
      <c r="B17" s="61"/>
      <c r="C17" s="75"/>
      <c r="D17" s="75"/>
      <c r="E17" s="63"/>
      <c r="F17" s="64" t="s">
        <v>24</v>
      </c>
      <c r="G17" s="65"/>
      <c r="H17" s="63"/>
      <c r="I17" s="64" t="s">
        <v>24</v>
      </c>
      <c r="J17" s="65"/>
      <c r="K17" s="63"/>
      <c r="L17" s="64" t="s">
        <v>24</v>
      </c>
      <c r="M17" s="65"/>
      <c r="N17" s="66"/>
      <c r="O17" s="67"/>
      <c r="P17" s="68"/>
      <c r="Q17" s="69"/>
      <c r="R17" s="70"/>
      <c r="S17" s="71"/>
      <c r="T17" s="76"/>
      <c r="U17" s="77"/>
      <c r="V17" s="77"/>
      <c r="W17" s="77"/>
    </row>
    <row r="18" spans="1:23" ht="34.5" customHeight="1" thickBot="1">
      <c r="A18" s="77"/>
      <c r="B18" s="30" t="s">
        <v>8</v>
      </c>
      <c r="C18" s="108" t="str">
        <f>IF(R18&gt;S18,D4,IF(S18&gt;R18,D5,"remíza"))</f>
        <v>TJ Jiskra Nejdek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31">
        <f aca="true" t="shared" si="5" ref="N18:S18">SUM(N9:N17)</f>
        <v>187</v>
      </c>
      <c r="O18" s="32">
        <f t="shared" si="5"/>
        <v>277</v>
      </c>
      <c r="P18" s="31">
        <f t="shared" si="5"/>
        <v>4</v>
      </c>
      <c r="Q18" s="33">
        <f t="shared" si="5"/>
        <v>10</v>
      </c>
      <c r="R18" s="31">
        <f t="shared" si="5"/>
        <v>1</v>
      </c>
      <c r="S18" s="32">
        <f t="shared" si="5"/>
        <v>5</v>
      </c>
      <c r="T18" s="86"/>
      <c r="U18" s="77"/>
      <c r="V18" s="77"/>
      <c r="W18" s="77"/>
    </row>
    <row r="19" spans="1:23" ht="15">
      <c r="A19" s="77"/>
      <c r="B19" s="42"/>
      <c r="C19" s="48"/>
      <c r="D19" s="4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  <c r="U19" s="77"/>
      <c r="V19" s="77"/>
      <c r="W19" s="77"/>
    </row>
    <row r="20" spans="1:23" ht="12.75">
      <c r="A20" s="77"/>
      <c r="B20" s="87" t="s">
        <v>10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77"/>
      <c r="V20" s="77"/>
      <c r="W20" s="77"/>
    </row>
    <row r="21" spans="1:23" ht="12.75">
      <c r="A21" s="7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77"/>
      <c r="V21" s="77"/>
      <c r="W21" s="77"/>
    </row>
    <row r="22" spans="1:23" ht="19.5" customHeight="1">
      <c r="A22" s="77"/>
      <c r="B22" s="38" t="s">
        <v>11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77"/>
      <c r="V22" s="77"/>
      <c r="W22" s="77"/>
    </row>
    <row r="23" spans="1:23" ht="19.5" customHeight="1">
      <c r="A23" s="77"/>
      <c r="B23" s="39"/>
      <c r="C23" s="48" t="s">
        <v>27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77"/>
      <c r="V23" s="77"/>
      <c r="W23" s="77"/>
    </row>
    <row r="24" spans="1:23" ht="12.75">
      <c r="A24" s="7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77"/>
      <c r="V24" s="77"/>
      <c r="W24" s="77"/>
    </row>
    <row r="25" spans="1:23" ht="12.75">
      <c r="A25" s="77"/>
      <c r="B25" s="40" t="s">
        <v>12</v>
      </c>
      <c r="C25" s="48"/>
      <c r="D25" s="88"/>
      <c r="E25" s="40" t="s">
        <v>13</v>
      </c>
      <c r="F25" s="40"/>
      <c r="G25" s="40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78"/>
      <c r="V25" s="77"/>
      <c r="W25" s="77"/>
    </row>
    <row r="26" spans="1:23" ht="12.75">
      <c r="A26" s="77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8"/>
      <c r="V26" s="77"/>
      <c r="W26" s="77"/>
    </row>
    <row r="27" spans="1:23" ht="12.75">
      <c r="A27" s="77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8"/>
      <c r="V27" s="77"/>
      <c r="W27" s="77"/>
    </row>
    <row r="28" spans="1:23" ht="12.75">
      <c r="A28" s="77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8"/>
      <c r="V28" s="77"/>
      <c r="W28" s="77"/>
    </row>
    <row r="29" spans="1:23" ht="12.75">
      <c r="A29" s="77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8"/>
      <c r="V29" s="77"/>
      <c r="W29" s="77"/>
    </row>
    <row r="30" spans="1:23" ht="12.75">
      <c r="A30" s="77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78"/>
      <c r="V30" s="77"/>
      <c r="W30" s="77"/>
    </row>
    <row r="31" spans="1:23" ht="12.75">
      <c r="A31" s="77"/>
      <c r="U31" s="77"/>
      <c r="V31" s="77"/>
      <c r="W31" s="77"/>
    </row>
    <row r="32" spans="1:23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7" thickBot="1">
      <c r="A2" s="77"/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77"/>
      <c r="V2" s="77"/>
    </row>
    <row r="3" spans="1:22" ht="19.5" customHeight="1" thickBot="1">
      <c r="A3" s="77"/>
      <c r="B3" s="5" t="s">
        <v>1</v>
      </c>
      <c r="C3" s="79"/>
      <c r="D3" s="121" t="s">
        <v>71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77"/>
      <c r="V3" s="77"/>
    </row>
    <row r="4" spans="1:22" ht="19.5" customHeight="1" thickTop="1">
      <c r="A4" s="77"/>
      <c r="B4" s="7" t="s">
        <v>3</v>
      </c>
      <c r="C4" s="8"/>
      <c r="D4" s="124" t="s">
        <v>35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127" t="s">
        <v>14</v>
      </c>
      <c r="R4" s="128"/>
      <c r="S4" s="80"/>
      <c r="T4" s="49">
        <v>45017</v>
      </c>
      <c r="U4" s="77"/>
      <c r="V4" s="77"/>
    </row>
    <row r="5" spans="1:22" ht="19.5" customHeight="1">
      <c r="A5" s="77"/>
      <c r="B5" s="7" t="s">
        <v>4</v>
      </c>
      <c r="C5" s="81"/>
      <c r="D5" s="129" t="s">
        <v>31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2" t="s">
        <v>2</v>
      </c>
      <c r="R5" s="133"/>
      <c r="S5" s="82"/>
      <c r="T5" s="50" t="s">
        <v>37</v>
      </c>
      <c r="U5" s="77"/>
      <c r="V5" s="77"/>
    </row>
    <row r="6" spans="1:22" ht="19.5" customHeight="1" thickBot="1">
      <c r="A6" s="77"/>
      <c r="B6" s="10" t="s">
        <v>5</v>
      </c>
      <c r="C6" s="11"/>
      <c r="D6" s="110" t="s">
        <v>34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13" t="s">
        <v>29</v>
      </c>
      <c r="R6" s="114"/>
      <c r="S6" s="51"/>
      <c r="T6" s="52" t="s">
        <v>28</v>
      </c>
      <c r="U6" s="77"/>
      <c r="V6" s="77"/>
    </row>
    <row r="7" spans="1:22" ht="24.75" customHeight="1">
      <c r="A7" s="77"/>
      <c r="B7" s="12"/>
      <c r="C7" s="13" t="str">
        <f>D4</f>
        <v>BKV Plzeň</v>
      </c>
      <c r="D7" s="13" t="str">
        <f>D5</f>
        <v>TJ Sokol Doubravka A</v>
      </c>
      <c r="E7" s="115" t="s">
        <v>6</v>
      </c>
      <c r="F7" s="116"/>
      <c r="G7" s="116"/>
      <c r="H7" s="116"/>
      <c r="I7" s="116"/>
      <c r="J7" s="116"/>
      <c r="K7" s="116"/>
      <c r="L7" s="116"/>
      <c r="M7" s="117"/>
      <c r="N7" s="118" t="s">
        <v>15</v>
      </c>
      <c r="O7" s="119"/>
      <c r="P7" s="118" t="s">
        <v>16</v>
      </c>
      <c r="Q7" s="119"/>
      <c r="R7" s="118" t="s">
        <v>17</v>
      </c>
      <c r="S7" s="119"/>
      <c r="T7" s="45" t="s">
        <v>7</v>
      </c>
      <c r="U7" s="77"/>
      <c r="V7" s="77"/>
    </row>
    <row r="8" spans="1:22" ht="9.75" customHeight="1" thickBot="1">
      <c r="A8" s="77"/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83"/>
      <c r="O8" s="84"/>
      <c r="P8" s="83"/>
      <c r="Q8" s="84"/>
      <c r="R8" s="83"/>
      <c r="S8" s="84"/>
      <c r="T8" s="85"/>
      <c r="U8" s="77"/>
      <c r="V8" s="77"/>
    </row>
    <row r="9" spans="1:22" ht="30" customHeight="1" thickTop="1">
      <c r="A9" s="77"/>
      <c r="B9" s="23" t="s">
        <v>26</v>
      </c>
      <c r="C9" s="90" t="s">
        <v>55</v>
      </c>
      <c r="D9" s="91" t="s">
        <v>54</v>
      </c>
      <c r="E9" s="24">
        <v>21</v>
      </c>
      <c r="F9" s="25" t="s">
        <v>24</v>
      </c>
      <c r="G9" s="26">
        <v>0</v>
      </c>
      <c r="H9" s="24">
        <v>21</v>
      </c>
      <c r="I9" s="25" t="s">
        <v>24</v>
      </c>
      <c r="J9" s="26">
        <v>0</v>
      </c>
      <c r="K9" s="24"/>
      <c r="L9" s="25" t="s">
        <v>24</v>
      </c>
      <c r="M9" s="26"/>
      <c r="N9" s="27">
        <f aca="true" t="shared" si="0" ref="N9:N17">E9+H9+K9</f>
        <v>42</v>
      </c>
      <c r="O9" s="28">
        <f aca="true" t="shared" si="1" ref="O9:O17">G9+J9+M9</f>
        <v>0</v>
      </c>
      <c r="P9" s="29">
        <f aca="true" t="shared" si="2" ref="P9:P15">IF(E9&gt;G9,1,0)+IF(H9&gt;J9,1,0)+IF(K9&gt;M9,1,0)</f>
        <v>2</v>
      </c>
      <c r="Q9" s="24">
        <f aca="true" t="shared" si="3" ref="Q9:Q15">IF(E9&lt;G9,1,0)+IF(H9&lt;J9,1,0)+IF(K9&lt;M9,1,0)</f>
        <v>0</v>
      </c>
      <c r="R9" s="43">
        <f>IF(P9=2,1,0)</f>
        <v>1</v>
      </c>
      <c r="S9" s="26">
        <f>IF(Q9=2,1,0)</f>
        <v>0</v>
      </c>
      <c r="T9" s="73"/>
      <c r="U9" s="77"/>
      <c r="V9" s="77"/>
    </row>
    <row r="10" spans="1:22" ht="30" customHeight="1">
      <c r="A10" s="77"/>
      <c r="B10" s="23" t="s">
        <v>18</v>
      </c>
      <c r="C10" s="90" t="s">
        <v>56</v>
      </c>
      <c r="D10" s="90" t="s">
        <v>63</v>
      </c>
      <c r="E10" s="24">
        <v>11</v>
      </c>
      <c r="F10" s="24" t="s">
        <v>24</v>
      </c>
      <c r="G10" s="26">
        <v>21</v>
      </c>
      <c r="H10" s="24">
        <v>10</v>
      </c>
      <c r="I10" s="24" t="s">
        <v>24</v>
      </c>
      <c r="J10" s="26">
        <v>21</v>
      </c>
      <c r="K10" s="24"/>
      <c r="L10" s="24" t="s">
        <v>24</v>
      </c>
      <c r="M10" s="26"/>
      <c r="N10" s="27">
        <f t="shared" si="0"/>
        <v>21</v>
      </c>
      <c r="O10" s="28">
        <f t="shared" si="1"/>
        <v>42</v>
      </c>
      <c r="P10" s="29">
        <f t="shared" si="2"/>
        <v>0</v>
      </c>
      <c r="Q10" s="24">
        <f t="shared" si="3"/>
        <v>2</v>
      </c>
      <c r="R10" s="44">
        <f aca="true" t="shared" si="4" ref="R10:S17">IF(P10=2,1,0)</f>
        <v>0</v>
      </c>
      <c r="S10" s="26">
        <f t="shared" si="4"/>
        <v>1</v>
      </c>
      <c r="T10" s="73"/>
      <c r="U10" s="77"/>
      <c r="V10" s="77"/>
    </row>
    <row r="11" spans="1:22" ht="30" customHeight="1">
      <c r="A11" s="77"/>
      <c r="B11" s="23" t="s">
        <v>25</v>
      </c>
      <c r="C11" s="90" t="s">
        <v>75</v>
      </c>
      <c r="D11" s="90" t="s">
        <v>65</v>
      </c>
      <c r="E11" s="24">
        <v>17</v>
      </c>
      <c r="F11" s="24" t="s">
        <v>24</v>
      </c>
      <c r="G11" s="26">
        <v>21</v>
      </c>
      <c r="H11" s="24">
        <v>16</v>
      </c>
      <c r="I11" s="24" t="s">
        <v>24</v>
      </c>
      <c r="J11" s="26">
        <v>21</v>
      </c>
      <c r="K11" s="24"/>
      <c r="L11" s="24" t="s">
        <v>24</v>
      </c>
      <c r="M11" s="26"/>
      <c r="N11" s="27">
        <f t="shared" si="0"/>
        <v>33</v>
      </c>
      <c r="O11" s="28">
        <f t="shared" si="1"/>
        <v>42</v>
      </c>
      <c r="P11" s="29">
        <f t="shared" si="2"/>
        <v>0</v>
      </c>
      <c r="Q11" s="24">
        <f t="shared" si="3"/>
        <v>2</v>
      </c>
      <c r="R11" s="44">
        <f t="shared" si="4"/>
        <v>0</v>
      </c>
      <c r="S11" s="26">
        <f t="shared" si="4"/>
        <v>1</v>
      </c>
      <c r="T11" s="73"/>
      <c r="U11" s="77"/>
      <c r="V11" s="77"/>
    </row>
    <row r="12" spans="1:22" ht="30" customHeight="1">
      <c r="A12" s="77"/>
      <c r="B12" s="23" t="s">
        <v>21</v>
      </c>
      <c r="C12" s="90" t="s">
        <v>58</v>
      </c>
      <c r="D12" s="90" t="s">
        <v>76</v>
      </c>
      <c r="E12" s="24"/>
      <c r="F12" s="24" t="s">
        <v>24</v>
      </c>
      <c r="G12" s="26"/>
      <c r="H12" s="24"/>
      <c r="I12" s="24" t="s">
        <v>24</v>
      </c>
      <c r="J12" s="26"/>
      <c r="K12" s="24"/>
      <c r="L12" s="24" t="s">
        <v>24</v>
      </c>
      <c r="M12" s="26"/>
      <c r="N12" s="27">
        <f t="shared" si="0"/>
        <v>0</v>
      </c>
      <c r="O12" s="28">
        <f t="shared" si="1"/>
        <v>0</v>
      </c>
      <c r="P12" s="29">
        <f t="shared" si="2"/>
        <v>0</v>
      </c>
      <c r="Q12" s="24">
        <f t="shared" si="3"/>
        <v>0</v>
      </c>
      <c r="R12" s="44">
        <f t="shared" si="4"/>
        <v>0</v>
      </c>
      <c r="S12" s="26">
        <f t="shared" si="4"/>
        <v>0</v>
      </c>
      <c r="T12" s="73"/>
      <c r="U12" s="77"/>
      <c r="V12" s="77"/>
    </row>
    <row r="13" spans="1:22" ht="30" customHeight="1">
      <c r="A13" s="77"/>
      <c r="B13" s="23" t="s">
        <v>19</v>
      </c>
      <c r="C13" s="90" t="s">
        <v>59</v>
      </c>
      <c r="D13" s="90" t="s">
        <v>77</v>
      </c>
      <c r="E13" s="24">
        <v>12</v>
      </c>
      <c r="F13" s="24" t="s">
        <v>24</v>
      </c>
      <c r="G13" s="26">
        <v>21</v>
      </c>
      <c r="H13" s="24">
        <v>21</v>
      </c>
      <c r="I13" s="24" t="s">
        <v>24</v>
      </c>
      <c r="J13" s="26">
        <v>18</v>
      </c>
      <c r="K13" s="24">
        <v>22</v>
      </c>
      <c r="L13" s="24" t="s">
        <v>24</v>
      </c>
      <c r="M13" s="26">
        <v>24</v>
      </c>
      <c r="N13" s="27">
        <f t="shared" si="0"/>
        <v>55</v>
      </c>
      <c r="O13" s="28">
        <f t="shared" si="1"/>
        <v>63</v>
      </c>
      <c r="P13" s="29">
        <f t="shared" si="2"/>
        <v>1</v>
      </c>
      <c r="Q13" s="24">
        <f t="shared" si="3"/>
        <v>2</v>
      </c>
      <c r="R13" s="44">
        <f t="shared" si="4"/>
        <v>0</v>
      </c>
      <c r="S13" s="26">
        <f t="shared" si="4"/>
        <v>1</v>
      </c>
      <c r="T13" s="73"/>
      <c r="U13" s="77"/>
      <c r="V13" s="77"/>
    </row>
    <row r="14" spans="1:22" ht="30" customHeight="1">
      <c r="A14" s="77"/>
      <c r="B14" s="23" t="s">
        <v>20</v>
      </c>
      <c r="C14" s="90" t="s">
        <v>60</v>
      </c>
      <c r="D14" s="90" t="s">
        <v>68</v>
      </c>
      <c r="E14" s="24">
        <v>20</v>
      </c>
      <c r="F14" s="24" t="s">
        <v>24</v>
      </c>
      <c r="G14" s="26">
        <v>22</v>
      </c>
      <c r="H14" s="24">
        <v>18</v>
      </c>
      <c r="I14" s="24" t="s">
        <v>24</v>
      </c>
      <c r="J14" s="26">
        <v>21</v>
      </c>
      <c r="K14" s="24"/>
      <c r="L14" s="24" t="s">
        <v>24</v>
      </c>
      <c r="M14" s="26"/>
      <c r="N14" s="27">
        <f t="shared" si="0"/>
        <v>38</v>
      </c>
      <c r="O14" s="28">
        <f t="shared" si="1"/>
        <v>43</v>
      </c>
      <c r="P14" s="29">
        <f t="shared" si="2"/>
        <v>0</v>
      </c>
      <c r="Q14" s="24">
        <f t="shared" si="3"/>
        <v>2</v>
      </c>
      <c r="R14" s="44">
        <f t="shared" si="4"/>
        <v>0</v>
      </c>
      <c r="S14" s="26">
        <f t="shared" si="4"/>
        <v>1</v>
      </c>
      <c r="T14" s="73"/>
      <c r="U14" s="77"/>
      <c r="V14" s="77"/>
    </row>
    <row r="15" spans="1:22" ht="30" customHeight="1">
      <c r="A15" s="77"/>
      <c r="B15" s="23" t="s">
        <v>22</v>
      </c>
      <c r="C15" s="90" t="s">
        <v>74</v>
      </c>
      <c r="D15" s="90" t="s">
        <v>54</v>
      </c>
      <c r="E15" s="24">
        <v>21</v>
      </c>
      <c r="F15" s="24" t="s">
        <v>24</v>
      </c>
      <c r="G15" s="26">
        <v>0</v>
      </c>
      <c r="H15" s="24">
        <v>21</v>
      </c>
      <c r="I15" s="24" t="s">
        <v>24</v>
      </c>
      <c r="J15" s="26">
        <v>0</v>
      </c>
      <c r="K15" s="24"/>
      <c r="L15" s="24" t="s">
        <v>24</v>
      </c>
      <c r="M15" s="26"/>
      <c r="N15" s="27">
        <f t="shared" si="0"/>
        <v>42</v>
      </c>
      <c r="O15" s="28">
        <f t="shared" si="1"/>
        <v>0</v>
      </c>
      <c r="P15" s="29">
        <f t="shared" si="2"/>
        <v>2</v>
      </c>
      <c r="Q15" s="24">
        <f t="shared" si="3"/>
        <v>0</v>
      </c>
      <c r="R15" s="44">
        <f t="shared" si="4"/>
        <v>1</v>
      </c>
      <c r="S15" s="26">
        <f t="shared" si="4"/>
        <v>0</v>
      </c>
      <c r="T15" s="73"/>
      <c r="U15" s="77"/>
      <c r="V15" s="77"/>
    </row>
    <row r="16" spans="1:22" ht="30" customHeight="1" thickBot="1">
      <c r="A16" s="77"/>
      <c r="B16" s="53" t="s">
        <v>23</v>
      </c>
      <c r="C16" s="92" t="s">
        <v>62</v>
      </c>
      <c r="D16" s="92" t="s">
        <v>69</v>
      </c>
      <c r="E16" s="54">
        <v>9</v>
      </c>
      <c r="F16" s="54" t="s">
        <v>24</v>
      </c>
      <c r="G16" s="55">
        <v>21</v>
      </c>
      <c r="H16" s="54">
        <v>15</v>
      </c>
      <c r="I16" s="54" t="s">
        <v>24</v>
      </c>
      <c r="J16" s="55">
        <v>21</v>
      </c>
      <c r="K16" s="54"/>
      <c r="L16" s="54" t="s">
        <v>24</v>
      </c>
      <c r="M16" s="55"/>
      <c r="N16" s="56">
        <f t="shared" si="0"/>
        <v>24</v>
      </c>
      <c r="O16" s="57">
        <f t="shared" si="1"/>
        <v>42</v>
      </c>
      <c r="P16" s="58">
        <f>IF(E16&gt;G16,1,0)+IF(H16&gt;J16,1,0)+IF(K16&gt;M16,1,0)</f>
        <v>0</v>
      </c>
      <c r="Q16" s="54">
        <f>IF(E16&lt;G16,1,0)+IF(H16&lt;J16,1,0)+IF(K16&lt;M16,1,0)</f>
        <v>2</v>
      </c>
      <c r="R16" s="59">
        <f t="shared" si="4"/>
        <v>0</v>
      </c>
      <c r="S16" s="55">
        <f t="shared" si="4"/>
        <v>1</v>
      </c>
      <c r="T16" s="74"/>
      <c r="U16" s="77"/>
      <c r="V16" s="77"/>
    </row>
    <row r="17" spans="1:22" ht="30" customHeight="1" thickBot="1">
      <c r="A17" s="77"/>
      <c r="B17" s="61" t="s">
        <v>32</v>
      </c>
      <c r="C17" s="75"/>
      <c r="D17" s="75"/>
      <c r="E17" s="63"/>
      <c r="F17" s="64" t="s">
        <v>24</v>
      </c>
      <c r="G17" s="65"/>
      <c r="H17" s="63"/>
      <c r="I17" s="64" t="s">
        <v>24</v>
      </c>
      <c r="J17" s="65"/>
      <c r="K17" s="63"/>
      <c r="L17" s="64" t="s">
        <v>24</v>
      </c>
      <c r="M17" s="65"/>
      <c r="N17" s="66">
        <f t="shared" si="0"/>
        <v>0</v>
      </c>
      <c r="O17" s="67">
        <f t="shared" si="1"/>
        <v>0</v>
      </c>
      <c r="P17" s="68">
        <f>IF(E17&gt;G17,1,0)+IF(H17&gt;J17,1,0)+IF(K17&gt;M17,1,0)</f>
        <v>0</v>
      </c>
      <c r="Q17" s="69">
        <f>IF(E17&lt;G17,1,0)+IF(H17&lt;J17,1,0)+IF(K17&lt;M17,1,0)</f>
        <v>0</v>
      </c>
      <c r="R17" s="70">
        <f t="shared" si="4"/>
        <v>0</v>
      </c>
      <c r="S17" s="71">
        <f t="shared" si="4"/>
        <v>0</v>
      </c>
      <c r="T17" s="76"/>
      <c r="U17" s="77"/>
      <c r="V17" s="77"/>
    </row>
    <row r="18" spans="1:22" ht="34.5" customHeight="1" thickBot="1">
      <c r="A18" s="77"/>
      <c r="B18" s="30" t="s">
        <v>8</v>
      </c>
      <c r="C18" s="108" t="str">
        <f>IF(R18&gt;S18,D4,IF(S18&gt;R18,D5,"remíza"))</f>
        <v>TJ Sokol Doubravka A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31">
        <f aca="true" t="shared" si="5" ref="N18:S18">SUM(N9:N17)</f>
        <v>255</v>
      </c>
      <c r="O18" s="32">
        <f t="shared" si="5"/>
        <v>232</v>
      </c>
      <c r="P18" s="31">
        <f t="shared" si="5"/>
        <v>5</v>
      </c>
      <c r="Q18" s="33">
        <f t="shared" si="5"/>
        <v>10</v>
      </c>
      <c r="R18" s="31">
        <f t="shared" si="5"/>
        <v>2</v>
      </c>
      <c r="S18" s="32">
        <f t="shared" si="5"/>
        <v>5</v>
      </c>
      <c r="T18" s="86"/>
      <c r="U18" s="77"/>
      <c r="V18" s="77"/>
    </row>
    <row r="19" spans="1:22" ht="15">
      <c r="A19" s="77"/>
      <c r="B19" s="42"/>
      <c r="C19" s="48"/>
      <c r="D19" s="4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  <c r="U19" s="77"/>
      <c r="V19" s="77"/>
    </row>
    <row r="20" spans="1:22" ht="12.75">
      <c r="A20" s="77"/>
      <c r="B20" s="87" t="s">
        <v>10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77"/>
      <c r="V20" s="77"/>
    </row>
    <row r="21" spans="1:22" ht="12.75">
      <c r="A21" s="7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77"/>
      <c r="V21" s="77"/>
    </row>
    <row r="22" spans="1:22" ht="19.5" customHeight="1">
      <c r="A22" s="77"/>
      <c r="B22" s="38" t="s">
        <v>11</v>
      </c>
      <c r="C22" s="48" t="s">
        <v>27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77"/>
      <c r="V22" s="77"/>
    </row>
    <row r="23" spans="1:22" ht="19.5" customHeight="1">
      <c r="A23" s="77"/>
      <c r="B23" s="39"/>
      <c r="C23" s="48" t="s">
        <v>27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77"/>
      <c r="V23" s="77"/>
    </row>
    <row r="24" spans="1:22" ht="12.75">
      <c r="A24" s="7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77"/>
      <c r="V24" s="77"/>
    </row>
    <row r="25" spans="1:22" ht="12.75">
      <c r="A25" s="77"/>
      <c r="B25" s="40" t="s">
        <v>12</v>
      </c>
      <c r="C25" s="48"/>
      <c r="D25" s="88"/>
      <c r="E25" s="40" t="s">
        <v>13</v>
      </c>
      <c r="F25" s="40"/>
      <c r="G25" s="40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78"/>
      <c r="V25" s="77"/>
    </row>
    <row r="26" spans="1:22" ht="12.75">
      <c r="A26" s="77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8"/>
      <c r="V26" s="77"/>
    </row>
    <row r="27" spans="1:22" ht="12.75">
      <c r="A27" s="77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8"/>
      <c r="V27" s="77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ht="19.5" customHeight="1" thickBot="1">
      <c r="B3" s="5" t="s">
        <v>1</v>
      </c>
      <c r="C3" s="6"/>
      <c r="D3" s="121" t="s">
        <v>36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</row>
    <row r="4" spans="2:20" ht="19.5" customHeight="1" thickTop="1">
      <c r="B4" s="7" t="s">
        <v>3</v>
      </c>
      <c r="C4" s="8"/>
      <c r="D4" s="124" t="s">
        <v>33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136" t="s">
        <v>14</v>
      </c>
      <c r="R4" s="137"/>
      <c r="S4" s="80"/>
      <c r="T4" s="49">
        <v>45017</v>
      </c>
    </row>
    <row r="5" spans="2:20" ht="19.5" customHeight="1">
      <c r="B5" s="7" t="s">
        <v>4</v>
      </c>
      <c r="C5" s="9"/>
      <c r="D5" s="129" t="s">
        <v>31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8" t="s">
        <v>2</v>
      </c>
      <c r="R5" s="139"/>
      <c r="S5" s="82"/>
      <c r="T5" s="50" t="s">
        <v>37</v>
      </c>
    </row>
    <row r="6" spans="2:20" ht="19.5" customHeight="1" thickBot="1">
      <c r="B6" s="10" t="s">
        <v>5</v>
      </c>
      <c r="C6" s="11"/>
      <c r="D6" s="110" t="s">
        <v>34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13" t="s">
        <v>29</v>
      </c>
      <c r="R6" s="135"/>
      <c r="S6" s="51"/>
      <c r="T6" s="52" t="s">
        <v>28</v>
      </c>
    </row>
    <row r="7" spans="2:20" ht="24.75" customHeight="1">
      <c r="B7" s="12"/>
      <c r="C7" s="13" t="str">
        <f>D4</f>
        <v>USK Plzeň</v>
      </c>
      <c r="D7" s="13" t="str">
        <f>D5</f>
        <v>TJ Sokol Doubravka A</v>
      </c>
      <c r="E7" s="115" t="s">
        <v>6</v>
      </c>
      <c r="F7" s="116"/>
      <c r="G7" s="116"/>
      <c r="H7" s="116"/>
      <c r="I7" s="116"/>
      <c r="J7" s="116"/>
      <c r="K7" s="116"/>
      <c r="L7" s="116"/>
      <c r="M7" s="117"/>
      <c r="N7" s="118" t="s">
        <v>15</v>
      </c>
      <c r="O7" s="140"/>
      <c r="P7" s="118" t="s">
        <v>16</v>
      </c>
      <c r="Q7" s="140"/>
      <c r="R7" s="118" t="s">
        <v>17</v>
      </c>
      <c r="S7" s="140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20"/>
      <c r="O8" s="21"/>
      <c r="P8" s="20"/>
      <c r="Q8" s="21"/>
      <c r="R8" s="20"/>
      <c r="S8" s="21"/>
      <c r="T8" s="22"/>
    </row>
    <row r="9" spans="2:20" ht="30" customHeight="1" thickTop="1">
      <c r="B9" s="23" t="s">
        <v>26</v>
      </c>
      <c r="C9" s="90" t="s">
        <v>46</v>
      </c>
      <c r="D9" s="91" t="s">
        <v>64</v>
      </c>
      <c r="E9" s="24">
        <v>21</v>
      </c>
      <c r="F9" s="25" t="s">
        <v>24</v>
      </c>
      <c r="G9" s="26">
        <v>11</v>
      </c>
      <c r="H9" s="24">
        <v>19</v>
      </c>
      <c r="I9" s="25" t="s">
        <v>24</v>
      </c>
      <c r="J9" s="26">
        <v>21</v>
      </c>
      <c r="K9" s="24">
        <v>21</v>
      </c>
      <c r="L9" s="25" t="s">
        <v>24</v>
      </c>
      <c r="M9" s="26">
        <v>17</v>
      </c>
      <c r="N9" s="27">
        <f aca="true" t="shared" si="0" ref="N9:N15">E9+H9+K9</f>
        <v>61</v>
      </c>
      <c r="O9" s="28">
        <f aca="true" t="shared" si="1" ref="O9:O15">G9+J9+M9</f>
        <v>49</v>
      </c>
      <c r="P9" s="29">
        <f aca="true" t="shared" si="2" ref="P9:P15">IF(E9&gt;G9,1,0)+IF(H9&gt;J9,1,0)+IF(K9&gt;M9,1,0)</f>
        <v>2</v>
      </c>
      <c r="Q9" s="24">
        <f aca="true" t="shared" si="3" ref="Q9:Q15">IF(E9&lt;G9,1,0)+IF(H9&lt;J9,1,0)+IF(K9&lt;M9,1,0)</f>
        <v>1</v>
      </c>
      <c r="R9" s="43">
        <f>IF(P9=2,1,0)</f>
        <v>1</v>
      </c>
      <c r="S9" s="26">
        <f>IF(Q9=2,1,0)</f>
        <v>0</v>
      </c>
      <c r="T9" s="73"/>
    </row>
    <row r="10" spans="2:20" ht="30" customHeight="1">
      <c r="B10" s="23" t="s">
        <v>18</v>
      </c>
      <c r="C10" s="90" t="s">
        <v>47</v>
      </c>
      <c r="D10" s="90" t="s">
        <v>63</v>
      </c>
      <c r="E10" s="24">
        <v>21</v>
      </c>
      <c r="F10" s="24" t="s">
        <v>24</v>
      </c>
      <c r="G10" s="26">
        <v>6</v>
      </c>
      <c r="H10" s="24">
        <v>21</v>
      </c>
      <c r="I10" s="24" t="s">
        <v>24</v>
      </c>
      <c r="J10" s="26">
        <v>15</v>
      </c>
      <c r="K10" s="24"/>
      <c r="L10" s="24" t="s">
        <v>24</v>
      </c>
      <c r="M10" s="26"/>
      <c r="N10" s="27">
        <f t="shared" si="0"/>
        <v>42</v>
      </c>
      <c r="O10" s="28">
        <f t="shared" si="1"/>
        <v>21</v>
      </c>
      <c r="P10" s="29">
        <f t="shared" si="2"/>
        <v>2</v>
      </c>
      <c r="Q10" s="24">
        <f t="shared" si="3"/>
        <v>0</v>
      </c>
      <c r="R10" s="44">
        <f aca="true" t="shared" si="4" ref="R10:R15">IF(P10=2,1,0)</f>
        <v>1</v>
      </c>
      <c r="S10" s="26">
        <f aca="true" t="shared" si="5" ref="S10:S15">IF(Q10=2,1,0)</f>
        <v>0</v>
      </c>
      <c r="T10" s="73"/>
    </row>
    <row r="11" spans="2:20" ht="30" customHeight="1">
      <c r="B11" s="23" t="s">
        <v>25</v>
      </c>
      <c r="C11" s="90" t="s">
        <v>48</v>
      </c>
      <c r="D11" s="90" t="s">
        <v>65</v>
      </c>
      <c r="E11" s="24">
        <v>0</v>
      </c>
      <c r="F11" s="24" t="s">
        <v>24</v>
      </c>
      <c r="G11" s="26">
        <v>21</v>
      </c>
      <c r="H11" s="24">
        <v>0</v>
      </c>
      <c r="I11" s="24" t="s">
        <v>24</v>
      </c>
      <c r="J11" s="26">
        <v>21</v>
      </c>
      <c r="K11" s="24"/>
      <c r="L11" s="24" t="s">
        <v>24</v>
      </c>
      <c r="M11" s="26"/>
      <c r="N11" s="27">
        <f t="shared" si="0"/>
        <v>0</v>
      </c>
      <c r="O11" s="28">
        <f t="shared" si="1"/>
        <v>42</v>
      </c>
      <c r="P11" s="29">
        <f t="shared" si="2"/>
        <v>0</v>
      </c>
      <c r="Q11" s="24">
        <f t="shared" si="3"/>
        <v>2</v>
      </c>
      <c r="R11" s="44">
        <f t="shared" si="4"/>
        <v>0</v>
      </c>
      <c r="S11" s="26">
        <f t="shared" si="5"/>
        <v>1</v>
      </c>
      <c r="T11" s="73"/>
    </row>
    <row r="12" spans="2:20" ht="30" customHeight="1">
      <c r="B12" s="23" t="s">
        <v>21</v>
      </c>
      <c r="C12" s="90" t="s">
        <v>49</v>
      </c>
      <c r="D12" s="90" t="s">
        <v>66</v>
      </c>
      <c r="E12" s="24">
        <v>21</v>
      </c>
      <c r="F12" s="24" t="s">
        <v>24</v>
      </c>
      <c r="G12" s="26">
        <v>12</v>
      </c>
      <c r="H12" s="24">
        <v>21</v>
      </c>
      <c r="I12" s="24" t="s">
        <v>24</v>
      </c>
      <c r="J12" s="26">
        <v>9</v>
      </c>
      <c r="K12" s="24"/>
      <c r="L12" s="24" t="s">
        <v>24</v>
      </c>
      <c r="M12" s="26"/>
      <c r="N12" s="27">
        <f t="shared" si="0"/>
        <v>42</v>
      </c>
      <c r="O12" s="28">
        <f t="shared" si="1"/>
        <v>21</v>
      </c>
      <c r="P12" s="29">
        <f t="shared" si="2"/>
        <v>2</v>
      </c>
      <c r="Q12" s="24">
        <f t="shared" si="3"/>
        <v>0</v>
      </c>
      <c r="R12" s="44">
        <f t="shared" si="4"/>
        <v>1</v>
      </c>
      <c r="S12" s="26">
        <f t="shared" si="5"/>
        <v>0</v>
      </c>
      <c r="T12" s="73"/>
    </row>
    <row r="13" spans="2:20" ht="30" customHeight="1">
      <c r="B13" s="23" t="s">
        <v>19</v>
      </c>
      <c r="C13" s="90" t="s">
        <v>50</v>
      </c>
      <c r="D13" s="90" t="s">
        <v>67</v>
      </c>
      <c r="E13" s="24"/>
      <c r="F13" s="24" t="s">
        <v>24</v>
      </c>
      <c r="G13" s="26"/>
      <c r="H13" s="24"/>
      <c r="I13" s="24" t="s">
        <v>24</v>
      </c>
      <c r="J13" s="26"/>
      <c r="K13" s="24"/>
      <c r="L13" s="24" t="s">
        <v>24</v>
      </c>
      <c r="M13" s="26"/>
      <c r="N13" s="27">
        <f>E13+H13+K13</f>
        <v>0</v>
      </c>
      <c r="O13" s="28">
        <f>G13+J13+M13</f>
        <v>0</v>
      </c>
      <c r="P13" s="29">
        <f>IF(E13&gt;G13,1,0)+IF(H13&gt;J13,1,0)+IF(K13&gt;M13,1,0)</f>
        <v>0</v>
      </c>
      <c r="Q13" s="24">
        <f>IF(E13&lt;G13,1,0)+IF(H13&lt;J13,1,0)+IF(K13&lt;M13,1,0)</f>
        <v>0</v>
      </c>
      <c r="R13" s="44">
        <f>IF(P13=2,1,0)</f>
        <v>0</v>
      </c>
      <c r="S13" s="26">
        <f>IF(Q13=2,1,0)</f>
        <v>0</v>
      </c>
      <c r="T13" s="46"/>
    </row>
    <row r="14" spans="2:20" ht="30" customHeight="1">
      <c r="B14" s="23" t="s">
        <v>20</v>
      </c>
      <c r="C14" s="90" t="s">
        <v>51</v>
      </c>
      <c r="D14" s="90" t="s">
        <v>68</v>
      </c>
      <c r="E14" s="24">
        <v>21</v>
      </c>
      <c r="F14" s="24" t="s">
        <v>24</v>
      </c>
      <c r="G14" s="26">
        <v>15</v>
      </c>
      <c r="H14" s="24">
        <v>15</v>
      </c>
      <c r="I14" s="24" t="s">
        <v>24</v>
      </c>
      <c r="J14" s="26">
        <v>21</v>
      </c>
      <c r="K14" s="24">
        <v>21</v>
      </c>
      <c r="L14" s="24" t="s">
        <v>24</v>
      </c>
      <c r="M14" s="26">
        <v>15</v>
      </c>
      <c r="N14" s="27">
        <f t="shared" si="0"/>
        <v>57</v>
      </c>
      <c r="O14" s="28">
        <f t="shared" si="1"/>
        <v>51</v>
      </c>
      <c r="P14" s="29">
        <f t="shared" si="2"/>
        <v>2</v>
      </c>
      <c r="Q14" s="24">
        <f t="shared" si="3"/>
        <v>1</v>
      </c>
      <c r="R14" s="44">
        <f t="shared" si="4"/>
        <v>1</v>
      </c>
      <c r="S14" s="26">
        <f t="shared" si="5"/>
        <v>0</v>
      </c>
      <c r="T14" s="73"/>
    </row>
    <row r="15" spans="2:20" ht="30" customHeight="1">
      <c r="B15" s="23" t="s">
        <v>22</v>
      </c>
      <c r="C15" s="90" t="s">
        <v>52</v>
      </c>
      <c r="D15" s="90" t="s">
        <v>54</v>
      </c>
      <c r="E15" s="24">
        <v>21</v>
      </c>
      <c r="F15" s="24" t="s">
        <v>24</v>
      </c>
      <c r="G15" s="26">
        <v>0</v>
      </c>
      <c r="H15" s="24">
        <v>21</v>
      </c>
      <c r="I15" s="24" t="s">
        <v>24</v>
      </c>
      <c r="J15" s="26">
        <v>0</v>
      </c>
      <c r="K15" s="24"/>
      <c r="L15" s="24" t="s">
        <v>24</v>
      </c>
      <c r="M15" s="26"/>
      <c r="N15" s="27">
        <f t="shared" si="0"/>
        <v>42</v>
      </c>
      <c r="O15" s="28">
        <f t="shared" si="1"/>
        <v>0</v>
      </c>
      <c r="P15" s="29">
        <f t="shared" si="2"/>
        <v>2</v>
      </c>
      <c r="Q15" s="24">
        <f t="shared" si="3"/>
        <v>0</v>
      </c>
      <c r="R15" s="44">
        <f t="shared" si="4"/>
        <v>1</v>
      </c>
      <c r="S15" s="26">
        <f t="shared" si="5"/>
        <v>0</v>
      </c>
      <c r="T15" s="73"/>
    </row>
    <row r="16" spans="2:20" ht="30" customHeight="1" thickBot="1">
      <c r="B16" s="53" t="s">
        <v>23</v>
      </c>
      <c r="C16" s="92" t="s">
        <v>53</v>
      </c>
      <c r="D16" s="92" t="s">
        <v>85</v>
      </c>
      <c r="E16" s="54"/>
      <c r="F16" s="54" t="s">
        <v>24</v>
      </c>
      <c r="G16" s="55"/>
      <c r="H16" s="54"/>
      <c r="I16" s="54" t="s">
        <v>24</v>
      </c>
      <c r="J16" s="55"/>
      <c r="K16" s="54"/>
      <c r="L16" s="54" t="s">
        <v>24</v>
      </c>
      <c r="M16" s="55"/>
      <c r="N16" s="89">
        <f>E16+H16+K16</f>
        <v>0</v>
      </c>
      <c r="O16" s="57">
        <f>G16+J16+M16</f>
        <v>0</v>
      </c>
      <c r="P16" s="58">
        <f>IF(E16&gt;G16,1,0)+IF(H16&gt;J16,1,0)+IF(K16&gt;M16,1,0)</f>
        <v>0</v>
      </c>
      <c r="Q16" s="54">
        <f>IF(E16&lt;G16,1,0)+IF(H16&lt;J16,1,0)+IF(K16&lt;M16,1,0)</f>
        <v>0</v>
      </c>
      <c r="R16" s="59">
        <f>IF(P16=2,1,0)</f>
        <v>0</v>
      </c>
      <c r="S16" s="55">
        <f>IF(Q16=2,1,0)</f>
        <v>0</v>
      </c>
      <c r="T16" s="60"/>
    </row>
    <row r="17" spans="2:20" ht="30" customHeight="1" thickBot="1">
      <c r="B17" s="61"/>
      <c r="C17" s="62"/>
      <c r="D17" s="62"/>
      <c r="E17" s="63"/>
      <c r="F17" s="64" t="s">
        <v>24</v>
      </c>
      <c r="G17" s="65"/>
      <c r="H17" s="63"/>
      <c r="I17" s="64" t="s">
        <v>24</v>
      </c>
      <c r="J17" s="65"/>
      <c r="K17" s="63"/>
      <c r="L17" s="64" t="s">
        <v>24</v>
      </c>
      <c r="M17" s="65"/>
      <c r="N17" s="66"/>
      <c r="O17" s="67"/>
      <c r="P17" s="68"/>
      <c r="Q17" s="69"/>
      <c r="R17" s="70"/>
      <c r="S17" s="71"/>
      <c r="T17" s="72"/>
    </row>
    <row r="18" spans="2:20" ht="34.5" customHeight="1" thickBot="1">
      <c r="B18" s="30" t="s">
        <v>8</v>
      </c>
      <c r="C18" s="108" t="str">
        <f>IF(R18&gt;S18,D4,IF(S18&gt;R18,D5,"remíza"))</f>
        <v>USK Plzeň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31">
        <f aca="true" t="shared" si="6" ref="N18:S18">SUM(N9:N17)</f>
        <v>244</v>
      </c>
      <c r="O18" s="32">
        <f t="shared" si="6"/>
        <v>184</v>
      </c>
      <c r="P18" s="31">
        <f t="shared" si="6"/>
        <v>10</v>
      </c>
      <c r="Q18" s="33">
        <f t="shared" si="6"/>
        <v>4</v>
      </c>
      <c r="R18" s="31">
        <f t="shared" si="6"/>
        <v>5</v>
      </c>
      <c r="S18" s="32">
        <f t="shared" si="6"/>
        <v>1</v>
      </c>
      <c r="T18" s="47"/>
    </row>
    <row r="19" spans="2:20" ht="15">
      <c r="B19" s="42"/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</row>
    <row r="20" spans="2:20" ht="12.75">
      <c r="B20" s="37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0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2:20" ht="19.5" customHeight="1">
      <c r="B22" s="38" t="s">
        <v>11</v>
      </c>
      <c r="C22" s="48" t="s">
        <v>86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2:20" ht="19.5" customHeight="1">
      <c r="B23" s="39"/>
      <c r="C23" s="48" t="s">
        <v>27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0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21" ht="12.75">
      <c r="B25" s="40" t="s">
        <v>12</v>
      </c>
      <c r="C25" s="34"/>
      <c r="D25" s="41"/>
      <c r="E25" s="40" t="s">
        <v>13</v>
      </c>
      <c r="F25" s="40"/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3">
    <mergeCell ref="C18:M18"/>
    <mergeCell ref="D3:T3"/>
    <mergeCell ref="D4:P4"/>
    <mergeCell ref="D6:P6"/>
    <mergeCell ref="D5:P5"/>
    <mergeCell ref="Q6:R6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ht="19.5" customHeight="1" thickBot="1">
      <c r="B3" s="5" t="s">
        <v>1</v>
      </c>
      <c r="C3" s="79"/>
      <c r="D3" s="121" t="s">
        <v>36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</row>
    <row r="4" spans="2:20" ht="19.5" customHeight="1" thickTop="1">
      <c r="B4" s="7" t="s">
        <v>3</v>
      </c>
      <c r="C4" s="8"/>
      <c r="D4" s="124" t="s">
        <v>30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127" t="s">
        <v>14</v>
      </c>
      <c r="R4" s="128"/>
      <c r="S4" s="80"/>
      <c r="T4" s="49">
        <v>45017</v>
      </c>
    </row>
    <row r="5" spans="2:20" ht="19.5" customHeight="1">
      <c r="B5" s="7" t="s">
        <v>4</v>
      </c>
      <c r="C5" s="81"/>
      <c r="D5" s="129" t="s">
        <v>35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2" t="s">
        <v>2</v>
      </c>
      <c r="R5" s="133"/>
      <c r="S5" s="82"/>
      <c r="T5" s="50" t="s">
        <v>37</v>
      </c>
    </row>
    <row r="6" spans="2:20" ht="19.5" customHeight="1" thickBot="1">
      <c r="B6" s="10" t="s">
        <v>5</v>
      </c>
      <c r="C6" s="11"/>
      <c r="D6" s="110" t="s">
        <v>34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13" t="s">
        <v>29</v>
      </c>
      <c r="R6" s="114"/>
      <c r="S6" s="51"/>
      <c r="T6" s="52" t="s">
        <v>28</v>
      </c>
    </row>
    <row r="7" spans="2:20" ht="24.75" customHeight="1">
      <c r="B7" s="12"/>
      <c r="C7" s="13" t="str">
        <f>D4</f>
        <v>TJ Jiskra Nejdek</v>
      </c>
      <c r="D7" s="13" t="str">
        <f>D5</f>
        <v>BKV Plzeň</v>
      </c>
      <c r="E7" s="115" t="s">
        <v>6</v>
      </c>
      <c r="F7" s="116"/>
      <c r="G7" s="116"/>
      <c r="H7" s="116"/>
      <c r="I7" s="116"/>
      <c r="J7" s="116"/>
      <c r="K7" s="116"/>
      <c r="L7" s="116"/>
      <c r="M7" s="117"/>
      <c r="N7" s="118" t="s">
        <v>15</v>
      </c>
      <c r="O7" s="134"/>
      <c r="P7" s="118" t="s">
        <v>16</v>
      </c>
      <c r="Q7" s="134"/>
      <c r="R7" s="118" t="s">
        <v>17</v>
      </c>
      <c r="S7" s="134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83"/>
      <c r="O8" s="84"/>
      <c r="P8" s="83"/>
      <c r="Q8" s="84"/>
      <c r="R8" s="83"/>
      <c r="S8" s="84"/>
      <c r="T8" s="85"/>
    </row>
    <row r="9" spans="2:20" ht="30" customHeight="1" thickTop="1">
      <c r="B9" s="23" t="s">
        <v>26</v>
      </c>
      <c r="C9" s="90" t="s">
        <v>38</v>
      </c>
      <c r="D9" s="90" t="s">
        <v>55</v>
      </c>
      <c r="E9" s="24">
        <v>14</v>
      </c>
      <c r="F9" s="25" t="s">
        <v>24</v>
      </c>
      <c r="G9" s="26">
        <v>21</v>
      </c>
      <c r="H9" s="24">
        <v>19</v>
      </c>
      <c r="I9" s="25" t="s">
        <v>24</v>
      </c>
      <c r="J9" s="26">
        <v>21</v>
      </c>
      <c r="K9" s="24"/>
      <c r="L9" s="25" t="s">
        <v>24</v>
      </c>
      <c r="M9" s="26"/>
      <c r="N9" s="27">
        <f aca="true" t="shared" si="0" ref="N9:N15">E9+H9+K9</f>
        <v>33</v>
      </c>
      <c r="O9" s="28">
        <f aca="true" t="shared" si="1" ref="O9:O15">G9+J9+M9</f>
        <v>42</v>
      </c>
      <c r="P9" s="29">
        <f aca="true" t="shared" si="2" ref="P9:P15">IF(E9&gt;G9,1,0)+IF(H9&gt;J9,1,0)+IF(K9&gt;M9,1,0)</f>
        <v>0</v>
      </c>
      <c r="Q9" s="24">
        <f aca="true" t="shared" si="3" ref="Q9:Q15">IF(E9&lt;G9,1,0)+IF(H9&lt;J9,1,0)+IF(K9&lt;M9,1,0)</f>
        <v>2</v>
      </c>
      <c r="R9" s="43">
        <f>IF(P9=2,1,0)</f>
        <v>0</v>
      </c>
      <c r="S9" s="26">
        <f>IF(Q9=2,1,0)</f>
        <v>1</v>
      </c>
      <c r="T9" s="73"/>
    </row>
    <row r="10" spans="2:20" ht="30" customHeight="1">
      <c r="B10" s="23" t="s">
        <v>18</v>
      </c>
      <c r="C10" s="90" t="s">
        <v>39</v>
      </c>
      <c r="D10" s="90" t="s">
        <v>56</v>
      </c>
      <c r="E10" s="24">
        <v>21</v>
      </c>
      <c r="F10" s="24" t="s">
        <v>24</v>
      </c>
      <c r="G10" s="26">
        <v>18</v>
      </c>
      <c r="H10" s="24">
        <v>21</v>
      </c>
      <c r="I10" s="24" t="s">
        <v>24</v>
      </c>
      <c r="J10" s="26">
        <v>13</v>
      </c>
      <c r="K10" s="24"/>
      <c r="L10" s="24" t="s">
        <v>24</v>
      </c>
      <c r="M10" s="26"/>
      <c r="N10" s="27">
        <f t="shared" si="0"/>
        <v>42</v>
      </c>
      <c r="O10" s="28">
        <f t="shared" si="1"/>
        <v>31</v>
      </c>
      <c r="P10" s="29">
        <f t="shared" si="2"/>
        <v>2</v>
      </c>
      <c r="Q10" s="24">
        <f t="shared" si="3"/>
        <v>0</v>
      </c>
      <c r="R10" s="44">
        <f aca="true" t="shared" si="4" ref="R10:S15">IF(P10=2,1,0)</f>
        <v>1</v>
      </c>
      <c r="S10" s="26">
        <f t="shared" si="4"/>
        <v>0</v>
      </c>
      <c r="T10" s="73"/>
    </row>
    <row r="11" spans="2:20" ht="30" customHeight="1">
      <c r="B11" s="23" t="s">
        <v>25</v>
      </c>
      <c r="C11" s="90" t="s">
        <v>40</v>
      </c>
      <c r="D11" s="90" t="s">
        <v>57</v>
      </c>
      <c r="E11" s="24">
        <v>21</v>
      </c>
      <c r="F11" s="24" t="s">
        <v>24</v>
      </c>
      <c r="G11" s="26">
        <v>9</v>
      </c>
      <c r="H11" s="24">
        <v>21</v>
      </c>
      <c r="I11" s="24" t="s">
        <v>24</v>
      </c>
      <c r="J11" s="26">
        <v>12</v>
      </c>
      <c r="K11" s="24"/>
      <c r="L11" s="24" t="s">
        <v>24</v>
      </c>
      <c r="M11" s="26"/>
      <c r="N11" s="27">
        <f t="shared" si="0"/>
        <v>42</v>
      </c>
      <c r="O11" s="28">
        <f t="shared" si="1"/>
        <v>21</v>
      </c>
      <c r="P11" s="29">
        <f t="shared" si="2"/>
        <v>2</v>
      </c>
      <c r="Q11" s="24">
        <f t="shared" si="3"/>
        <v>0</v>
      </c>
      <c r="R11" s="44">
        <f t="shared" si="4"/>
        <v>1</v>
      </c>
      <c r="S11" s="26">
        <f t="shared" si="4"/>
        <v>0</v>
      </c>
      <c r="T11" s="73"/>
    </row>
    <row r="12" spans="2:20" ht="30" customHeight="1">
      <c r="B12" s="23" t="s">
        <v>21</v>
      </c>
      <c r="C12" s="90" t="s">
        <v>41</v>
      </c>
      <c r="D12" s="90" t="s">
        <v>58</v>
      </c>
      <c r="E12" s="24">
        <v>21</v>
      </c>
      <c r="F12" s="24" t="s">
        <v>24</v>
      </c>
      <c r="G12" s="26">
        <v>23</v>
      </c>
      <c r="H12" s="24">
        <v>21</v>
      </c>
      <c r="I12" s="24" t="s">
        <v>24</v>
      </c>
      <c r="J12" s="26">
        <v>18</v>
      </c>
      <c r="K12" s="24">
        <v>0</v>
      </c>
      <c r="L12" s="24" t="s">
        <v>24</v>
      </c>
      <c r="M12" s="26">
        <v>21</v>
      </c>
      <c r="N12" s="27">
        <f t="shared" si="0"/>
        <v>42</v>
      </c>
      <c r="O12" s="28">
        <f t="shared" si="1"/>
        <v>62</v>
      </c>
      <c r="P12" s="29">
        <f t="shared" si="2"/>
        <v>1</v>
      </c>
      <c r="Q12" s="24">
        <f t="shared" si="3"/>
        <v>2</v>
      </c>
      <c r="R12" s="44">
        <f t="shared" si="4"/>
        <v>0</v>
      </c>
      <c r="S12" s="26">
        <f t="shared" si="4"/>
        <v>1</v>
      </c>
      <c r="T12" s="73"/>
    </row>
    <row r="13" spans="2:20" ht="30" customHeight="1">
      <c r="B13" s="23" t="s">
        <v>19</v>
      </c>
      <c r="C13" s="90" t="s">
        <v>42</v>
      </c>
      <c r="D13" s="90" t="s">
        <v>59</v>
      </c>
      <c r="E13" s="24">
        <v>19</v>
      </c>
      <c r="F13" s="24" t="s">
        <v>24</v>
      </c>
      <c r="G13" s="26">
        <v>21</v>
      </c>
      <c r="H13" s="24">
        <v>21</v>
      </c>
      <c r="I13" s="24" t="s">
        <v>24</v>
      </c>
      <c r="J13" s="26">
        <v>15</v>
      </c>
      <c r="K13" s="24">
        <v>21</v>
      </c>
      <c r="L13" s="24" t="s">
        <v>24</v>
      </c>
      <c r="M13" s="26">
        <v>15</v>
      </c>
      <c r="N13" s="27">
        <f>E13+H13+K13</f>
        <v>61</v>
      </c>
      <c r="O13" s="28">
        <f>G13+J13+M13</f>
        <v>51</v>
      </c>
      <c r="P13" s="29">
        <f>IF(E13&gt;G13,1,0)+IF(H13&gt;J13,1,0)+IF(K13&gt;M13,1,0)</f>
        <v>2</v>
      </c>
      <c r="Q13" s="24">
        <f>IF(E13&lt;G13,1,0)+IF(H13&lt;J13,1,0)+IF(K13&lt;M13,1,0)</f>
        <v>1</v>
      </c>
      <c r="R13" s="44">
        <f>IF(P13=2,1,0)</f>
        <v>1</v>
      </c>
      <c r="S13" s="26">
        <f>IF(Q13=2,1,0)</f>
        <v>0</v>
      </c>
      <c r="T13" s="73"/>
    </row>
    <row r="14" spans="2:20" ht="30" customHeight="1">
      <c r="B14" s="23" t="s">
        <v>20</v>
      </c>
      <c r="C14" s="90" t="s">
        <v>43</v>
      </c>
      <c r="D14" s="90" t="s">
        <v>60</v>
      </c>
      <c r="E14" s="24">
        <v>21</v>
      </c>
      <c r="F14" s="24" t="s">
        <v>24</v>
      </c>
      <c r="G14" s="26">
        <v>12</v>
      </c>
      <c r="H14" s="24">
        <v>21</v>
      </c>
      <c r="I14" s="24" t="s">
        <v>24</v>
      </c>
      <c r="J14" s="26">
        <v>8</v>
      </c>
      <c r="K14" s="24"/>
      <c r="L14" s="24" t="s">
        <v>24</v>
      </c>
      <c r="M14" s="26"/>
      <c r="N14" s="27">
        <f t="shared" si="0"/>
        <v>42</v>
      </c>
      <c r="O14" s="28">
        <f t="shared" si="1"/>
        <v>20</v>
      </c>
      <c r="P14" s="29">
        <f t="shared" si="2"/>
        <v>2</v>
      </c>
      <c r="Q14" s="24">
        <f t="shared" si="3"/>
        <v>0</v>
      </c>
      <c r="R14" s="44">
        <f t="shared" si="4"/>
        <v>1</v>
      </c>
      <c r="S14" s="26">
        <f t="shared" si="4"/>
        <v>0</v>
      </c>
      <c r="T14" s="73"/>
    </row>
    <row r="15" spans="2:20" ht="30" customHeight="1">
      <c r="B15" s="23" t="s">
        <v>22</v>
      </c>
      <c r="C15" s="90" t="s">
        <v>44</v>
      </c>
      <c r="D15" s="90" t="s">
        <v>61</v>
      </c>
      <c r="E15" s="24">
        <v>21</v>
      </c>
      <c r="F15" s="24" t="s">
        <v>24</v>
      </c>
      <c r="G15" s="26">
        <v>17</v>
      </c>
      <c r="H15" s="24">
        <v>21</v>
      </c>
      <c r="I15" s="24" t="s">
        <v>24</v>
      </c>
      <c r="J15" s="26">
        <v>19</v>
      </c>
      <c r="K15" s="24"/>
      <c r="L15" s="24" t="s">
        <v>24</v>
      </c>
      <c r="M15" s="26"/>
      <c r="N15" s="27">
        <f t="shared" si="0"/>
        <v>42</v>
      </c>
      <c r="O15" s="28">
        <f t="shared" si="1"/>
        <v>36</v>
      </c>
      <c r="P15" s="29">
        <f t="shared" si="2"/>
        <v>2</v>
      </c>
      <c r="Q15" s="24">
        <f t="shared" si="3"/>
        <v>0</v>
      </c>
      <c r="R15" s="44">
        <f t="shared" si="4"/>
        <v>1</v>
      </c>
      <c r="S15" s="26">
        <f t="shared" si="4"/>
        <v>0</v>
      </c>
      <c r="T15" s="73"/>
    </row>
    <row r="16" spans="2:20" ht="30" customHeight="1" thickBot="1">
      <c r="B16" s="53" t="s">
        <v>23</v>
      </c>
      <c r="C16" s="92" t="s">
        <v>45</v>
      </c>
      <c r="D16" s="92" t="s">
        <v>62</v>
      </c>
      <c r="E16" s="54"/>
      <c r="F16" s="54" t="s">
        <v>24</v>
      </c>
      <c r="G16" s="55"/>
      <c r="H16" s="54"/>
      <c r="I16" s="54" t="s">
        <v>24</v>
      </c>
      <c r="J16" s="55"/>
      <c r="K16" s="54"/>
      <c r="L16" s="54" t="s">
        <v>24</v>
      </c>
      <c r="M16" s="55"/>
      <c r="N16" s="89">
        <f>E16+H16+K16</f>
        <v>0</v>
      </c>
      <c r="O16" s="57">
        <f>G16+J16+M16</f>
        <v>0</v>
      </c>
      <c r="P16" s="58">
        <f>IF(E16&gt;G16,1,0)+IF(H16&gt;J16,1,0)+IF(K16&gt;M16,1,0)</f>
        <v>0</v>
      </c>
      <c r="Q16" s="54">
        <f>IF(E16&lt;G16,1,0)+IF(H16&lt;J16,1,0)+IF(K16&lt;M16,1,0)</f>
        <v>0</v>
      </c>
      <c r="R16" s="59">
        <f>IF(P16=2,1,0)</f>
        <v>0</v>
      </c>
      <c r="S16" s="55">
        <f>IF(Q16=2,1,0)</f>
        <v>0</v>
      </c>
      <c r="T16" s="74"/>
    </row>
    <row r="17" spans="2:20" ht="30" customHeight="1" thickBot="1">
      <c r="B17" s="61"/>
      <c r="C17" s="75"/>
      <c r="D17" s="75"/>
      <c r="E17" s="63"/>
      <c r="F17" s="64" t="s">
        <v>24</v>
      </c>
      <c r="G17" s="65"/>
      <c r="H17" s="63"/>
      <c r="I17" s="64" t="s">
        <v>24</v>
      </c>
      <c r="J17" s="65"/>
      <c r="K17" s="63"/>
      <c r="L17" s="64" t="s">
        <v>24</v>
      </c>
      <c r="M17" s="65"/>
      <c r="N17" s="66"/>
      <c r="O17" s="67"/>
      <c r="P17" s="68"/>
      <c r="Q17" s="69"/>
      <c r="R17" s="70"/>
      <c r="S17" s="71"/>
      <c r="T17" s="76"/>
    </row>
    <row r="18" spans="2:20" ht="34.5" customHeight="1" thickBot="1">
      <c r="B18" s="30" t="s">
        <v>8</v>
      </c>
      <c r="C18" s="108" t="str">
        <f>IF(R18&gt;S18,D4,IF(S18&gt;R18,D5,"remíza"))</f>
        <v>TJ Jiskra Nejdek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31">
        <f aca="true" t="shared" si="5" ref="N18:S18">SUM(N9:N17)</f>
        <v>304</v>
      </c>
      <c r="O18" s="32">
        <f t="shared" si="5"/>
        <v>263</v>
      </c>
      <c r="P18" s="31">
        <f t="shared" si="5"/>
        <v>11</v>
      </c>
      <c r="Q18" s="33">
        <f t="shared" si="5"/>
        <v>5</v>
      </c>
      <c r="R18" s="31">
        <f t="shared" si="5"/>
        <v>5</v>
      </c>
      <c r="S18" s="32">
        <f t="shared" si="5"/>
        <v>2</v>
      </c>
      <c r="T18" s="86"/>
    </row>
    <row r="19" spans="2:20" ht="15">
      <c r="B19" s="42"/>
      <c r="C19" s="48"/>
      <c r="D19" s="4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</row>
    <row r="20" spans="2:20" ht="12.75">
      <c r="B20" s="87" t="s">
        <v>10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2:20" ht="12.7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2:20" ht="19.5" customHeight="1">
      <c r="B22" s="38" t="s">
        <v>11</v>
      </c>
      <c r="C22" s="48" t="s">
        <v>82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2:20" ht="19.5" customHeight="1">
      <c r="B23" s="39"/>
      <c r="C23" s="48" t="s">
        <v>27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2:20" ht="12.7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2:21" ht="12.75">
      <c r="B25" s="40" t="s">
        <v>12</v>
      </c>
      <c r="C25" s="48"/>
      <c r="D25" s="88"/>
      <c r="E25" s="40" t="s">
        <v>13</v>
      </c>
      <c r="F25" s="40"/>
      <c r="G25" s="40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2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ZBS</cp:lastModifiedBy>
  <cp:lastPrinted>2023-04-03T19:59:07Z</cp:lastPrinted>
  <dcterms:created xsi:type="dcterms:W3CDTF">1996-11-18T12:18:44Z</dcterms:created>
  <dcterms:modified xsi:type="dcterms:W3CDTF">2023-04-03T20:27:20Z</dcterms:modified>
  <cp:category/>
  <cp:version/>
  <cp:contentType/>
  <cp:contentStatus/>
</cp:coreProperties>
</file>